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KOLA\Desktop\NATALIJA\2026\financijski izvještaji\izvršenje 06-26\"/>
    </mc:Choice>
  </mc:AlternateContent>
  <bookViews>
    <workbookView xWindow="0" yWindow="0" windowWidth="23040" windowHeight="8520" activeTab="4"/>
  </bookViews>
  <sheets>
    <sheet name="Opći dio" sheetId="3" r:id="rId1"/>
    <sheet name="Prihodi i rashodi -ekon. klf." sheetId="1" r:id="rId2"/>
    <sheet name="Prihodi i rashodi -izvori" sheetId="4" r:id="rId3"/>
    <sheet name="Prih i rash.-progr.,funk izvori" sheetId="5" r:id="rId4"/>
    <sheet name="funkcijska klasifikacija" sheetId="6" r:id="rId5"/>
  </sheets>
  <calcPr calcId="152511"/>
</workbook>
</file>

<file path=xl/calcChain.xml><?xml version="1.0" encoding="utf-8"?>
<calcChain xmlns="http://schemas.openxmlformats.org/spreadsheetml/2006/main">
  <c r="I9" i="6" l="1"/>
  <c r="I8" i="6"/>
  <c r="I7" i="6"/>
  <c r="H8" i="6"/>
  <c r="H9" i="6"/>
  <c r="H7" i="6"/>
  <c r="G22" i="4" l="1"/>
  <c r="G23" i="4"/>
  <c r="G24" i="4"/>
  <c r="G26" i="4"/>
  <c r="G17" i="4"/>
  <c r="F18" i="4"/>
  <c r="F23" i="4"/>
  <c r="F25" i="4"/>
  <c r="F26" i="4"/>
  <c r="F17" i="4"/>
  <c r="G8" i="4"/>
  <c r="G10" i="4"/>
  <c r="G3" i="4"/>
  <c r="F4" i="4"/>
  <c r="F9" i="4"/>
  <c r="F10" i="4"/>
  <c r="F11" i="4"/>
  <c r="F3" i="4"/>
  <c r="F50" i="5"/>
  <c r="F9" i="5"/>
  <c r="F11" i="5"/>
  <c r="F12" i="5"/>
  <c r="F13" i="5"/>
  <c r="F14" i="5"/>
  <c r="F15" i="5"/>
  <c r="F16" i="5"/>
  <c r="F17" i="5"/>
  <c r="F20" i="5"/>
  <c r="F21" i="5"/>
  <c r="F22" i="5"/>
  <c r="F23" i="5"/>
  <c r="F24" i="5"/>
  <c r="F25" i="5"/>
  <c r="F26" i="5"/>
  <c r="F27" i="5"/>
  <c r="F30" i="5"/>
  <c r="F31" i="5"/>
  <c r="F33" i="5"/>
  <c r="F37" i="5"/>
  <c r="F38" i="5"/>
  <c r="F39" i="5"/>
  <c r="F40" i="5"/>
  <c r="F44" i="5"/>
  <c r="F45" i="5"/>
  <c r="F46" i="5"/>
  <c r="F56" i="5"/>
  <c r="F68" i="5"/>
  <c r="F70" i="5"/>
  <c r="F72" i="5"/>
  <c r="F75" i="5"/>
  <c r="F77" i="5"/>
  <c r="F79" i="5"/>
  <c r="F84" i="5"/>
  <c r="F85" i="5"/>
  <c r="F86" i="5"/>
  <c r="F87" i="5"/>
  <c r="F88" i="5"/>
  <c r="F89" i="5"/>
  <c r="F90" i="5"/>
  <c r="F93" i="5"/>
  <c r="F94" i="5"/>
  <c r="F95" i="5"/>
  <c r="F96" i="5"/>
  <c r="F97" i="5"/>
  <c r="F98" i="5"/>
  <c r="F99" i="5"/>
  <c r="F100" i="5"/>
  <c r="F101" i="5"/>
  <c r="F102" i="5"/>
  <c r="F103" i="5"/>
  <c r="F104" i="5"/>
  <c r="F105" i="5"/>
  <c r="F106" i="5"/>
  <c r="F108" i="5"/>
  <c r="F109" i="5"/>
  <c r="F110" i="5"/>
  <c r="F111" i="5"/>
  <c r="F8" i="5"/>
  <c r="G6" i="1" l="1"/>
  <c r="G10" i="1"/>
  <c r="G11" i="1"/>
  <c r="G22" i="1"/>
  <c r="G23" i="1"/>
  <c r="G26" i="1"/>
  <c r="G29" i="1"/>
  <c r="G30" i="1"/>
  <c r="G31" i="1"/>
  <c r="G32" i="1"/>
  <c r="G33" i="1"/>
  <c r="G34" i="1"/>
  <c r="G35" i="1"/>
  <c r="G36" i="1"/>
  <c r="G37" i="1"/>
  <c r="G41" i="1"/>
  <c r="G42" i="1"/>
  <c r="G43" i="1"/>
  <c r="G44" i="1"/>
  <c r="G46" i="1"/>
  <c r="G47" i="1"/>
  <c r="G48" i="1"/>
  <c r="G49" i="1"/>
  <c r="G50" i="1"/>
  <c r="G52" i="1"/>
  <c r="G53" i="1"/>
  <c r="G54" i="1"/>
  <c r="G55" i="1"/>
  <c r="G57" i="1"/>
  <c r="G58" i="1"/>
  <c r="G61" i="1"/>
  <c r="G62" i="1"/>
  <c r="G63" i="1"/>
  <c r="G64" i="1"/>
  <c r="G65" i="1"/>
  <c r="G68" i="1"/>
  <c r="G69" i="1"/>
  <c r="G73" i="1"/>
  <c r="G74" i="1"/>
  <c r="G81" i="1"/>
  <c r="G5" i="1"/>
  <c r="F9" i="1" l="1"/>
  <c r="F6" i="1"/>
  <c r="F10" i="1"/>
  <c r="F14" i="1"/>
  <c r="F22" i="1"/>
  <c r="F23" i="1"/>
  <c r="F24" i="1"/>
  <c r="F25" i="1"/>
  <c r="F29" i="1"/>
  <c r="F30" i="1"/>
  <c r="F31" i="1"/>
  <c r="F32" i="1"/>
  <c r="F34" i="1"/>
  <c r="F35" i="1"/>
  <c r="F36" i="1"/>
  <c r="F37" i="1"/>
  <c r="F40" i="1"/>
  <c r="F41" i="1"/>
  <c r="F42" i="1"/>
  <c r="F43" i="1"/>
  <c r="F44" i="1"/>
  <c r="F46" i="1"/>
  <c r="F47" i="1"/>
  <c r="F48" i="1"/>
  <c r="F49" i="1"/>
  <c r="F50" i="1"/>
  <c r="F52" i="1"/>
  <c r="F53" i="1"/>
  <c r="F54" i="1"/>
  <c r="F55" i="1"/>
  <c r="F57" i="1"/>
  <c r="F58" i="1"/>
  <c r="F62" i="1"/>
  <c r="F63" i="1"/>
  <c r="F64" i="1"/>
  <c r="F65" i="1"/>
  <c r="F67" i="1"/>
  <c r="F68" i="1"/>
  <c r="F69" i="1"/>
  <c r="F70" i="1"/>
  <c r="F72" i="1"/>
  <c r="F73" i="1"/>
  <c r="F74" i="1"/>
  <c r="F75" i="1"/>
  <c r="F76" i="1"/>
  <c r="F77" i="1"/>
  <c r="F78" i="1"/>
  <c r="F79" i="1"/>
  <c r="F80" i="1"/>
  <c r="F81" i="1"/>
  <c r="F82" i="1"/>
  <c r="F86" i="1"/>
  <c r="F87" i="1"/>
  <c r="F5" i="1"/>
  <c r="C30" i="1" l="1"/>
  <c r="D30" i="1"/>
  <c r="D29" i="1"/>
  <c r="C29" i="1"/>
  <c r="D53" i="1"/>
  <c r="C53" i="1"/>
  <c r="D90" i="5" l="1"/>
  <c r="D42" i="5"/>
  <c r="F42" i="5" s="1"/>
  <c r="D33" i="5"/>
  <c r="D65" i="1"/>
  <c r="C65" i="1"/>
  <c r="C19" i="3"/>
  <c r="C90" i="5" l="1"/>
  <c r="C42" i="5"/>
  <c r="C33" i="5"/>
  <c r="C101" i="5" l="1"/>
  <c r="G18" i="3" l="1"/>
  <c r="G21" i="3"/>
  <c r="G20" i="3"/>
  <c r="G19" i="3"/>
  <c r="G17" i="3"/>
  <c r="G16" i="3"/>
  <c r="F21" i="3"/>
  <c r="F20" i="3"/>
  <c r="F19" i="3"/>
  <c r="F18" i="3" l="1"/>
  <c r="F16" i="3" l="1"/>
</calcChain>
</file>

<file path=xl/sharedStrings.xml><?xml version="1.0" encoding="utf-8"?>
<sst xmlns="http://schemas.openxmlformats.org/spreadsheetml/2006/main" count="271" uniqueCount="230">
  <si>
    <t>Oznaka</t>
  </si>
  <si>
    <t>Indeks 4./1. (5.)</t>
  </si>
  <si>
    <t>Indeks 4./3. (6.)</t>
  </si>
  <si>
    <t>A. RAČUN PRIHODA I RASHODA</t>
  </si>
  <si>
    <t>6 Prihodi poslovanja</t>
  </si>
  <si>
    <t>63 Pomoći iz inozemstva i od subjekata unutar općeg proračuna</t>
  </si>
  <si>
    <t>634 Pomoći od izvanproračunskih korisnika</t>
  </si>
  <si>
    <t>6341 Tekuće pomoći od izvanproračunskih korisnika</t>
  </si>
  <si>
    <t>636 Pomoći proračunskim korisnicima iz proračuna koji im nije nadležan</t>
  </si>
  <si>
    <t>6361 Tekuće pomoći proračunskim korisnicima iz proračuna koji im nije nadležan</t>
  </si>
  <si>
    <t>6362 Kapitalne pomoći proračunskim korisnicima iz proračuna koji im nije nadležan</t>
  </si>
  <si>
    <t>65 Prihodi od upravnih i administrativnih pristojbi, pristojbi po posebnim propisima i naknada</t>
  </si>
  <si>
    <t>652 Prihodi po posebnim propisima</t>
  </si>
  <si>
    <t>6526 Ostali nespomenuti prihodi</t>
  </si>
  <si>
    <t>66 Prihodi od prodaje proizvoda i robe te pruženih usluga i prihodi od donacija te povrati po protestiranim jamstvima</t>
  </si>
  <si>
    <t>661 Prihodi od prodaje proizvoda i robe te pruženih usluga</t>
  </si>
  <si>
    <t>6615 Prihodi od pruženih usluga</t>
  </si>
  <si>
    <t>7 Prihodi od prodaje nefinancijske imovine</t>
  </si>
  <si>
    <t>3 Rashodi poslovanja</t>
  </si>
  <si>
    <t>31 Rashodi za zaposlene</t>
  </si>
  <si>
    <t>311 Plaće (Bruto)</t>
  </si>
  <si>
    <t>3111 Plaće za redovan rad</t>
  </si>
  <si>
    <t>312 Ostali rashodi za zaposlene</t>
  </si>
  <si>
    <t>3121 Ostali rashodi za zaposlene</t>
  </si>
  <si>
    <t>313 Doprinosi na plaće</t>
  </si>
  <si>
    <t>3132 Doprinosi za obvezno zdravstveno osiguranje</t>
  </si>
  <si>
    <t>32 Materijalni rashodi</t>
  </si>
  <si>
    <t>321 Naknade troškova zaposlenima</t>
  </si>
  <si>
    <t>3211 Službena putovanja</t>
  </si>
  <si>
    <t>3212 Naknade za prijevoz, za rad na terenu i odvojeni život</t>
  </si>
  <si>
    <t>3213 Stručno usavršavanje zaposlenika</t>
  </si>
  <si>
    <t>322 Rashodi za materijal i energiju</t>
  </si>
  <si>
    <t>3221 Uredski materijal i ostali materijalni rashodi</t>
  </si>
  <si>
    <t>3222 Materijal i sirovine</t>
  </si>
  <si>
    <t>3223 Energija</t>
  </si>
  <si>
    <t>3224 Materijal i dijelovi za tekuće i investicijsko održavanje</t>
  </si>
  <si>
    <t>3225 Sitni inventar i auto gume</t>
  </si>
  <si>
    <t>3227 Službena, radna i zaštitna odjeća i obuća</t>
  </si>
  <si>
    <t>323 Rashodi za usluge</t>
  </si>
  <si>
    <t>3231 Usluge telefona, pošte i prijevoza</t>
  </si>
  <si>
    <t>3232 Usluge tekućeg i investicijskog održavanja</t>
  </si>
  <si>
    <t>3234 Komunalne usluge</t>
  </si>
  <si>
    <t>3236 Zdravstvene i veterinarske usluge</t>
  </si>
  <si>
    <t>3237 Intelektualne i osobne usluge</t>
  </si>
  <si>
    <t>3238 Računalne usluge</t>
  </si>
  <si>
    <t>3239 Ostale usluge</t>
  </si>
  <si>
    <t>329 Ostali nespomenuti rashodi poslovanja</t>
  </si>
  <si>
    <t>3291 Naknade za rad predstavničkih i izvršnih tijela, povjerenstava i slično</t>
  </si>
  <si>
    <t>3292 Premije osiguranja</t>
  </si>
  <si>
    <t>3293 Reprezentacija</t>
  </si>
  <si>
    <t>3295 Pristojbe i naknade</t>
  </si>
  <si>
    <t>3296 Troškovi sudskih postupaka</t>
  </si>
  <si>
    <t>3299 Ostali nespomenuti rashodi poslovanja</t>
  </si>
  <si>
    <t>4 Rashodi za nabavu nefinancijske imovine</t>
  </si>
  <si>
    <t>42 Rashodi za nabavu proizvedene dugotrajne imovine</t>
  </si>
  <si>
    <t>422 Postrojenja i oprema</t>
  </si>
  <si>
    <t>4221 Uredska oprema i namještaj</t>
  </si>
  <si>
    <t>4222 Komunikacijska oprema</t>
  </si>
  <si>
    <t>4227 Uređaji, strojevi i oprema za ostale namjene</t>
  </si>
  <si>
    <t>424 Knjige, umjetnička djela i ostale izložbene vrijednosti</t>
  </si>
  <si>
    <t>4241 Knjige</t>
  </si>
  <si>
    <t>SVEUKUPNO RASHODI</t>
  </si>
  <si>
    <t>67 Prihodi iz nadležnog proračuna i od HZZO-a temeljem ugovornih obveza</t>
  </si>
  <si>
    <t>6711 Prihodi iz nadležnog proračuna za financiranje rashoda poslovanja</t>
  </si>
  <si>
    <t>671 Prihodi iz nadležnog proračuna za financiranje redovne djelatnosti proračunskih korisnika</t>
  </si>
  <si>
    <t>6712 Prihodi iz nadležnog proračuna za nabavu nefinancijske imovine</t>
  </si>
  <si>
    <t>Razlika - višak/manjak</t>
  </si>
  <si>
    <t xml:space="preserve"> PRIHODI UKUPNO</t>
  </si>
  <si>
    <t>RASHODI UKUPNO</t>
  </si>
  <si>
    <t xml:space="preserve">I. OPĆI DIO  </t>
  </si>
  <si>
    <t>Izvor financiranja: 451 F.P. I dodatni udio  u pro.na dohodak</t>
  </si>
  <si>
    <t>321-NAKNADE TROŠKOVA ZAPOSLENICIMA</t>
  </si>
  <si>
    <t>3211-Službena putovanja</t>
  </si>
  <si>
    <t>3213-Stručno usavršavanje zaposlenika</t>
  </si>
  <si>
    <t>322-MATERIJALNI RASHODI</t>
  </si>
  <si>
    <t>3221-Uredski materijal</t>
  </si>
  <si>
    <t>3222-Materijali  i sirovine</t>
  </si>
  <si>
    <t>3224-Materijali i dijelovi za tekuć.i inves.održ.</t>
  </si>
  <si>
    <t>3225-Sitni inventar i auto gume</t>
  </si>
  <si>
    <t>323-RASHODI ZA USLUGE</t>
  </si>
  <si>
    <t>3231-Usluge telefona ,pošte i prijevoza</t>
  </si>
  <si>
    <t>3232-Usluge tekuć.i investic.održavanja</t>
  </si>
  <si>
    <t>3234-Komunalne usluge</t>
  </si>
  <si>
    <t>3235-Zakupnine i najamnine</t>
  </si>
  <si>
    <t>3236-Zdravstvene i veterinarske usluge</t>
  </si>
  <si>
    <t>3237-Intelektualne i osobne usluge</t>
  </si>
  <si>
    <t>3238-Računalne usluge</t>
  </si>
  <si>
    <t>3239-Ostale usluge</t>
  </si>
  <si>
    <t>329-OSTALE USLUGE</t>
  </si>
  <si>
    <t>3292-Premije osiguranja</t>
  </si>
  <si>
    <t>3293-Reprezentacija</t>
  </si>
  <si>
    <t>3294-Članarine</t>
  </si>
  <si>
    <t xml:space="preserve">Ostvarenje preth. god. </t>
  </si>
  <si>
    <t>Izvor: 41 Prihodi za posebne namjene - proračunski korisnici</t>
  </si>
  <si>
    <t>Izvor: 42 Višak/manjak prihoda korisnici</t>
  </si>
  <si>
    <t>Izvor: 45-F.P. I dod.udio u por.na dohodak</t>
  </si>
  <si>
    <t xml:space="preserve">PRIHODI I RASHODI </t>
  </si>
  <si>
    <t>Tekući plan -2021</t>
  </si>
  <si>
    <t>OPĆI DIO</t>
  </si>
  <si>
    <t>Bročana oznaka i naziv računa prihoda i rashoda</t>
  </si>
  <si>
    <t xml:space="preserve">Indeks 5/2. </t>
  </si>
  <si>
    <t>Indeks 5./4.</t>
  </si>
  <si>
    <t>638 Pom.i iz DP tem.prijena EU sred</t>
  </si>
  <si>
    <t>663-Donacije od pravnih i fiz.osoba</t>
  </si>
  <si>
    <t>6631-Tekuće donacije</t>
  </si>
  <si>
    <t>324 Naknade troš.osob.izvan RO</t>
  </si>
  <si>
    <t>32412 Naknade ostalih troškova</t>
  </si>
  <si>
    <t>922 VIŠAK PRIHODA</t>
  </si>
  <si>
    <t>SVEUKUPNO PRIHODI+VIŠAK PRIHODA</t>
  </si>
  <si>
    <t>9-Preneseni višak predh.god.</t>
  </si>
  <si>
    <t>31113 Plaće po sudskim presudama</t>
  </si>
  <si>
    <t>31112-Plaće pripravnik</t>
  </si>
  <si>
    <t xml:space="preserve">3294 Članarine </t>
  </si>
  <si>
    <t>Izvor 19 Predfinanciranje</t>
  </si>
  <si>
    <t>Izvor: 11 Opći prihodi i primitci</t>
  </si>
  <si>
    <t>6391-TEKUĆI PRIJENOSI IZMEĐU PRPO.KORIS.ISTOG PROR..</t>
  </si>
  <si>
    <t>3214 Ostale naknade troškova zaposlenim</t>
  </si>
  <si>
    <t>Program: 2204 OSNOVNO ŠKOLSTVO STANDARD</t>
  </si>
  <si>
    <t>A2202-01 Djelatnost osnovnih škola</t>
  </si>
  <si>
    <t>A2202-04 Administracija i upravljanje</t>
  </si>
  <si>
    <t xml:space="preserve">Izvor financiranja: 51 </t>
  </si>
  <si>
    <t xml:space="preserve">31111 Plaće za redovan rad </t>
  </si>
  <si>
    <t>31321 Doprinosi za OZO</t>
  </si>
  <si>
    <t>32121 Prijevoz na posao i s posla</t>
  </si>
  <si>
    <t>32955 Novčana nak.posl.zbog nezapošlj.osob.s invalid</t>
  </si>
  <si>
    <t>Program: 2203 OSNOVNO ŠKOLSTVO -iznad standarda</t>
  </si>
  <si>
    <t>A2203-01 Javne potrebe u prosvjeti-korisnici</t>
  </si>
  <si>
    <t>Izvor financiranja : 110</t>
  </si>
  <si>
    <t xml:space="preserve">32999 Ostali nespomenuti rashodi </t>
  </si>
  <si>
    <t>Izvor financiranja : 42</t>
  </si>
  <si>
    <t>31219 Ostali rashodi za zaposlene</t>
  </si>
  <si>
    <t>42411 Udžbenici</t>
  </si>
  <si>
    <t>32372 Intelektualne usluge</t>
  </si>
  <si>
    <t>32224 Namirnice</t>
  </si>
  <si>
    <t>38129 Materijal za hig.potrebe i njegu</t>
  </si>
  <si>
    <t>Program: 4301 Razvojni projekti EU</t>
  </si>
  <si>
    <t>31321 Doprinosi na plaće</t>
  </si>
  <si>
    <t>32121 Naknada za prijevoz</t>
  </si>
  <si>
    <t>A2203-27 Udžbenici,izvor 51</t>
  </si>
  <si>
    <t xml:space="preserve">A2203-31 Projekt e-škole,izvor 110 </t>
  </si>
  <si>
    <t>A2203-33 Prehrana za učenike, izvor 51</t>
  </si>
  <si>
    <t>A2203-34 Zalihe menstrualnih potrepština,izvor 51</t>
  </si>
  <si>
    <t>T4301-67 Projekt Pomoćnici u nastavi,izvor 110</t>
  </si>
  <si>
    <t>32271 Službena ,radna i zaštitna odjeća i obuća</t>
  </si>
  <si>
    <t>OSNOVNE ŠKOLE OBROVAC</t>
  </si>
  <si>
    <t xml:space="preserve">        Na temelju Zakona o proračunu ("Narodne novine“ broj 87/08, 136/12 i 15/15, 144/21),i Pravilnika o polugodišnjem i godišnjem izvještaju o izvršenju proračuna ("Narodne novine" 24/13, 102/17 i 1/20) OSNOVNA ŠKOLA OBROVAC" podnosi školskom odboru:</t>
  </si>
  <si>
    <t>426 Nematerijalna proizvedena imovina</t>
  </si>
  <si>
    <t>4264 Nematerijalna proizvedena imovina</t>
  </si>
  <si>
    <t>32359 ostale zakupnine i najamnine</t>
  </si>
  <si>
    <t>32355 prijevoz oš troškovi prijevoza</t>
  </si>
  <si>
    <t>32321 Usluge tekućeg i investicijskog održavanja ( hitne intervencije )</t>
  </si>
  <si>
    <t>Izvor 54 Projekt inkluzija</t>
  </si>
  <si>
    <t>Izvor 12 Višak/manjak prihoda -ZŽ</t>
  </si>
  <si>
    <t>UKUPNO</t>
  </si>
  <si>
    <t>UKUPNO:</t>
  </si>
  <si>
    <t>32319 usluge telefona,pošte i prijevoza</t>
  </si>
  <si>
    <t>Sufinanciranje cijene prijevoza,izvor 51</t>
  </si>
  <si>
    <t xml:space="preserve">37221 sufinanciranje cijene prijevoza </t>
  </si>
  <si>
    <t>A2203-37 Rad sa darovitim ivisoko motiviranim učenicima OŠ</t>
  </si>
  <si>
    <t>32359 Zakupnine i najamnine OŠ</t>
  </si>
  <si>
    <t>31111 Plaće za redovan rad</t>
  </si>
  <si>
    <t>32399 Ostale nespomenute usluge</t>
  </si>
  <si>
    <t>Izvor  financiranja : 53</t>
  </si>
  <si>
    <t>UKUPNO :</t>
  </si>
  <si>
    <t>32231-Energija</t>
  </si>
  <si>
    <t>32234 Motorni benzin i dizel gorivo</t>
  </si>
  <si>
    <t>32239 Ugljen drva i teško ulje</t>
  </si>
  <si>
    <t>32999 Ostali nespomenuti rashodi poslovanja</t>
  </si>
  <si>
    <t>Projektna dokumentacija</t>
  </si>
  <si>
    <t>42641 Izrada projektne dokumentacije za projekte OŠ</t>
  </si>
  <si>
    <t>42411 Knjige</t>
  </si>
  <si>
    <t>RASHODI PREMA FUNKCIJSKOJ KLASIFIKACIJI</t>
  </si>
  <si>
    <t>BROJČANA OZNAKA</t>
  </si>
  <si>
    <t>NAZIV FUNKCIJSKE KLASIFIKACIJE</t>
  </si>
  <si>
    <t>Indeks1</t>
  </si>
  <si>
    <t>Index2</t>
  </si>
  <si>
    <t>(5/2)*100</t>
  </si>
  <si>
    <t>(5/4)*100</t>
  </si>
  <si>
    <t>UKUPNI RASHODI</t>
  </si>
  <si>
    <t>Obrazovanje</t>
  </si>
  <si>
    <t>Predškolsko i osnovno obrazovanje</t>
  </si>
  <si>
    <t>Dodatne usluge u obrazovanju</t>
  </si>
  <si>
    <t>Izvor 51 Projekt inkluzija</t>
  </si>
  <si>
    <t>Ostvarenje/Izvršenje 06-25</t>
  </si>
  <si>
    <t>Tekući plan 2026</t>
  </si>
  <si>
    <t>Izvorni plan 2026</t>
  </si>
  <si>
    <t>Ostvarenje/Izvršenje 06-26</t>
  </si>
  <si>
    <t>Ostvarenje preth. 06-25</t>
  </si>
  <si>
    <t>Izvršenje 06-26</t>
  </si>
  <si>
    <t>Ostvarenje 06-2025. god. (1)</t>
  </si>
  <si>
    <t>Izvorni plan 2026 (2.)</t>
  </si>
  <si>
    <t>Tekući plan 2026 (3.)</t>
  </si>
  <si>
    <t>Tekući plan 06/2026</t>
  </si>
  <si>
    <t>Izvršenje prethodne godine 06-25</t>
  </si>
  <si>
    <t>Ostvarenje 06/2026</t>
  </si>
  <si>
    <t xml:space="preserve"> POLUGODIŠNJI  IZVJEŠTAJ O IZVRŠENJU FINANCIJSKOG PLANA ZA 2026. GODINU</t>
  </si>
  <si>
    <t xml:space="preserve">Izvršenje  OSNOVNE ŠKOLE OBROVAC za 2026. godinu </t>
  </si>
  <si>
    <t>?</t>
  </si>
  <si>
    <t>3133 doprinpsi za obvezno zdravstveno osiguranje u slučaju nezaposlenosti</t>
  </si>
  <si>
    <t>37 Naknade građanima i kućanstvima n temelju osiguranja i dr.naknade</t>
  </si>
  <si>
    <t>372 Ostale naknade građanima i kućanstvima iz proračuna</t>
  </si>
  <si>
    <t xml:space="preserve">3722 Naknade građanima i kućanstvima u naravi </t>
  </si>
  <si>
    <t>38 Rashodi za donacije ,kazne,naknade šteta i kapitalne pomoći</t>
  </si>
  <si>
    <t>381 Tekuće donacije</t>
  </si>
  <si>
    <t xml:space="preserve">3812 Tekuće donacije u naravi </t>
  </si>
  <si>
    <t>PRIHODI I RASHODI 01-30.06. 2026.PREMA EKONOMSKOJ KLASIFIKACIJI</t>
  </si>
  <si>
    <t>Tekući plan 06-2026.</t>
  </si>
  <si>
    <t>Izvršenje tekuće godine 06-2026.</t>
  </si>
  <si>
    <t>T2202-03 Hitne intervencije u osnovnim školama</t>
  </si>
  <si>
    <t>Usluge tekućeg i investicijskog održavanja</t>
  </si>
  <si>
    <t>Intelektualne usluge</t>
  </si>
  <si>
    <t>Izvor financiranja 41</t>
  </si>
  <si>
    <t>Izvor financiranja 50</t>
  </si>
  <si>
    <t>Ostali nespomenuti rashodi</t>
  </si>
  <si>
    <t>Izvor financiranja 52</t>
  </si>
  <si>
    <t xml:space="preserve">T4306-03 Inkluzija-korak bliže društvu bez prepreka </t>
  </si>
  <si>
    <t>31111 Plaće za redovan rad EU 2026 Izvor 56</t>
  </si>
  <si>
    <t>31111 Plaće za redovan rad ŽP 2026 Izvor 110</t>
  </si>
  <si>
    <t>31111 Plaće za redovan rad PREDF. Izvor 56</t>
  </si>
  <si>
    <t>31219 Ostali rashodi za zaposlene 110</t>
  </si>
  <si>
    <t>31321 Doprinosi na plaće OZO 2026 Izvor 50</t>
  </si>
  <si>
    <t>31321 Doprinosi na plaće OZO ŽP 2026</t>
  </si>
  <si>
    <t>32121 Naknada za prijevoz 110</t>
  </si>
  <si>
    <t>Poluodišnji izvještaj o izvršenju financijskog plana za06/ 2026. prema programskoji ekonomskoj klasifikaciji te izvorima financiranja</t>
  </si>
  <si>
    <t>Indeks 4./3</t>
  </si>
  <si>
    <t>PRIHODI PO IZVORIMA FIHNANCIIRANJA 01-30.06.2026.GODINE</t>
  </si>
  <si>
    <t>RASHODI PO IZVORIMA FINANCIRANJA 06/26</t>
  </si>
  <si>
    <t>Izvor: 50 Pomoći iz državnog proračuna</t>
  </si>
  <si>
    <t>Izvor: 52 Proračun JLS</t>
  </si>
  <si>
    <t>Ostvarenje 06/2026(4.)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</si>
</sst>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7"/>
      <color rgb="FF000000"/>
      <name val="Verdana"/>
      <family val="2"/>
      <charset val="238"/>
    </font>
    <font>
      <b/>
      <sz val="9"/>
      <color rgb="FF000000"/>
      <name val="Calibri Light"/>
      <family val="2"/>
      <charset val="238"/>
    </font>
    <font>
      <sz val="7"/>
      <color theme="1"/>
      <name val="Verdana"/>
      <family val="2"/>
      <charset val="238"/>
    </font>
    <font>
      <b/>
      <sz val="7"/>
      <color rgb="FF000000"/>
      <name val="Arial"/>
      <family val="2"/>
      <charset val="238"/>
    </font>
    <font>
      <sz val="9"/>
      <color rgb="FF000000"/>
      <name val="Calibri Light"/>
      <family val="2"/>
      <charset val="238"/>
    </font>
    <font>
      <sz val="7"/>
      <color rgb="FF000000"/>
      <name val="Arial"/>
      <family val="2"/>
      <charset val="238"/>
    </font>
    <font>
      <sz val="9"/>
      <color theme="1"/>
      <name val="Calibri Light"/>
      <family val="2"/>
      <charset val="238"/>
    </font>
    <font>
      <b/>
      <sz val="7"/>
      <color theme="1"/>
      <name val="Verdana"/>
      <family val="2"/>
      <charset val="238"/>
    </font>
    <font>
      <sz val="12"/>
      <name val="Calibri"/>
      <family val="2"/>
      <charset val="238"/>
      <scheme val="minor"/>
    </font>
    <font>
      <sz val="8"/>
      <color theme="1"/>
      <name val="Verdana"/>
      <family val="2"/>
      <charset val="238"/>
    </font>
    <font>
      <sz val="8"/>
      <name val="Calibri"/>
      <family val="2"/>
      <charset val="238"/>
      <scheme val="minor"/>
    </font>
    <font>
      <b/>
      <sz val="8"/>
      <color rgb="FF000000"/>
      <name val="Verdana"/>
      <family val="2"/>
      <charset val="238"/>
    </font>
    <font>
      <sz val="8"/>
      <color rgb="FF000000"/>
      <name val="Arial"/>
      <family val="2"/>
      <charset val="238"/>
    </font>
    <font>
      <sz val="8"/>
      <color rgb="FF000000"/>
      <name val="Verdana"/>
      <family val="2"/>
      <charset val="238"/>
    </font>
    <font>
      <b/>
      <sz val="7.5"/>
      <color rgb="FF000000"/>
      <name val="Microsoft Sans Serif"/>
      <family val="2"/>
      <charset val="238"/>
    </font>
    <font>
      <sz val="7.5"/>
      <color rgb="FF000000"/>
      <name val="Microsoft Sans Serif"/>
      <family val="2"/>
      <charset val="238"/>
    </font>
    <font>
      <sz val="10"/>
      <name val="Calibri"/>
      <family val="2"/>
      <charset val="238"/>
      <scheme val="minor"/>
    </font>
    <font>
      <sz val="9"/>
      <color theme="1"/>
      <name val="Verdana"/>
      <family val="2"/>
      <charset val="238"/>
    </font>
    <font>
      <b/>
      <sz val="10"/>
      <color rgb="FF000000"/>
      <name val="Arial"/>
      <family val="2"/>
      <charset val="238"/>
    </font>
    <font>
      <b/>
      <sz val="9"/>
      <color rgb="FF000000"/>
      <name val="Verdana"/>
      <family val="2"/>
      <charset val="238"/>
    </font>
    <font>
      <b/>
      <sz val="9"/>
      <color rgb="FF000000"/>
      <name val="Arial"/>
      <family val="2"/>
      <charset val="238"/>
    </font>
    <font>
      <sz val="9"/>
      <color rgb="FF000000"/>
      <name val="Arial"/>
      <family val="2"/>
      <charset val="238"/>
    </font>
    <font>
      <b/>
      <sz val="9"/>
      <color rgb="FF000000"/>
      <name val="Microsoft Sans Serif"/>
      <family val="2"/>
      <charset val="238"/>
    </font>
    <font>
      <sz val="10"/>
      <color rgb="FF000000"/>
      <name val="Arial"/>
      <family val="2"/>
      <charset val="238"/>
    </font>
    <font>
      <b/>
      <sz val="9"/>
      <color theme="1"/>
      <name val="Verdana"/>
      <family val="2"/>
      <charset val="238"/>
    </font>
    <font>
      <b/>
      <sz val="8"/>
      <color rgb="FF000000"/>
      <name val="Arial"/>
      <family val="2"/>
      <charset val="238"/>
    </font>
    <font>
      <b/>
      <sz val="10"/>
      <color rgb="FF000000"/>
      <name val="Calibri Light"/>
      <family val="2"/>
      <charset val="238"/>
    </font>
    <font>
      <sz val="10"/>
      <color theme="1"/>
      <name val="Calibri"/>
      <family val="2"/>
      <charset val="238"/>
      <scheme val="minor"/>
    </font>
    <font>
      <sz val="9"/>
      <color rgb="FF000000"/>
      <name val="Microsoft Sans Serif"/>
      <family val="2"/>
      <charset val="238"/>
    </font>
    <font>
      <sz val="9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7.5"/>
      <color rgb="FF000000"/>
      <name val="Arial"/>
      <family val="2"/>
      <charset val="238"/>
    </font>
    <font>
      <b/>
      <sz val="9"/>
      <color theme="1"/>
      <name val="Arial"/>
      <family val="2"/>
      <charset val="238"/>
    </font>
    <font>
      <sz val="10"/>
      <color rgb="FF000000"/>
      <name val="Verdana"/>
      <family val="2"/>
      <charset val="238"/>
    </font>
    <font>
      <b/>
      <sz val="10"/>
      <color rgb="FF000000"/>
      <name val="Verdana"/>
      <family val="2"/>
      <charset val="238"/>
    </font>
    <font>
      <b/>
      <sz val="8"/>
      <color theme="1"/>
      <name val="Verdana"/>
      <family val="2"/>
      <charset val="238"/>
    </font>
    <font>
      <b/>
      <sz val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9"/>
      <name val="Arial"/>
      <family val="2"/>
      <charset val="238"/>
    </font>
    <font>
      <sz val="9"/>
      <name val="Calibri Light"/>
      <family val="2"/>
      <charset val="238"/>
    </font>
    <font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10"/>
      <name val="Arial"/>
      <family val="2"/>
      <charset val="238"/>
    </font>
    <font>
      <sz val="11"/>
      <color theme="1"/>
      <name val="Calibri"/>
      <family val="2"/>
      <scheme val="minor"/>
    </font>
    <font>
      <sz val="10"/>
      <color indexed="8"/>
      <name val="MS Sans Serif"/>
      <charset val="238"/>
    </font>
    <font>
      <b/>
      <sz val="9"/>
      <color indexed="62"/>
      <name val="Segoe UI"/>
      <family val="2"/>
      <charset val="238"/>
    </font>
    <font>
      <b/>
      <sz val="9"/>
      <color rgb="FF000000"/>
      <name val="Segoe UI"/>
      <family val="2"/>
      <charset val="238"/>
    </font>
    <font>
      <sz val="10"/>
      <color indexed="8"/>
      <name val="Arial"/>
      <family val="2"/>
      <charset val="238"/>
    </font>
    <font>
      <b/>
      <sz val="9"/>
      <name val="Segoe UI"/>
      <family val="2"/>
      <charset val="238"/>
    </font>
    <font>
      <sz val="9"/>
      <color rgb="FF000000"/>
      <name val="Segoe UI"/>
      <family val="2"/>
      <charset val="238"/>
    </font>
    <font>
      <sz val="9"/>
      <name val="Segoe UI"/>
      <family val="2"/>
      <charset val="238"/>
    </font>
    <font>
      <sz val="9"/>
      <name val="Calibri"/>
      <family val="2"/>
      <charset val="238"/>
    </font>
    <font>
      <b/>
      <sz val="9"/>
      <color theme="1"/>
      <name val="Segoe UI"/>
      <family val="2"/>
      <charset val="238"/>
    </font>
  </fonts>
  <fills count="4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5F5F5"/>
      </patternFill>
    </fill>
  </fills>
  <borders count="5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/>
      <right style="thin">
        <color rgb="FFA9A9A9"/>
      </right>
      <top style="thin">
        <color rgb="FFA9A9A9"/>
      </top>
      <bottom/>
      <diagonal/>
    </border>
    <border>
      <left/>
      <right style="thin">
        <color rgb="FFC0C0C0"/>
      </right>
      <top style="thin">
        <color rgb="FFC0C0C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ck">
        <color auto="1"/>
      </top>
      <bottom/>
      <diagonal/>
    </border>
    <border>
      <left style="thin">
        <color indexed="64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/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rgb="FF000000"/>
      </right>
      <top style="thin">
        <color indexed="64"/>
      </top>
      <bottom style="thin">
        <color indexed="64"/>
      </bottom>
      <diagonal/>
    </border>
    <border>
      <left style="thick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ck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/>
      <top/>
      <bottom/>
      <diagonal/>
    </border>
    <border>
      <left style="thick">
        <color rgb="FF000000"/>
      </left>
      <right style="thin">
        <color rgb="FF000000"/>
      </right>
      <top style="thick">
        <color auto="1"/>
      </top>
      <bottom style="thin">
        <color rgb="FF000000"/>
      </bottom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/>
      <right/>
      <top/>
      <bottom style="thick">
        <color rgb="FF000000"/>
      </bottom>
      <diagonal/>
    </border>
  </borders>
  <cellStyleXfs count="4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61" fillId="0" borderId="0"/>
    <xf numFmtId="0" fontId="1" fillId="0" borderId="0"/>
    <xf numFmtId="0" fontId="62" fillId="0" borderId="0"/>
    <xf numFmtId="0" fontId="61" fillId="0" borderId="0"/>
    <xf numFmtId="0" fontId="65" fillId="0" borderId="0"/>
  </cellStyleXfs>
  <cellXfs count="201">
    <xf numFmtId="0" fontId="0" fillId="0" borderId="0" xfId="0"/>
    <xf numFmtId="0" fontId="20" fillId="0" borderId="0" xfId="0" applyFont="1" applyAlignment="1">
      <alignment wrapText="1"/>
    </xf>
    <xf numFmtId="4" fontId="19" fillId="33" borderId="11" xfId="0" applyNumberFormat="1" applyFont="1" applyFill="1" applyBorder="1" applyAlignment="1">
      <alignment horizontal="right" wrapText="1"/>
    </xf>
    <xf numFmtId="0" fontId="20" fillId="0" borderId="0" xfId="0" applyFont="1"/>
    <xf numFmtId="4" fontId="22" fillId="33" borderId="11" xfId="0" applyNumberFormat="1" applyFont="1" applyFill="1" applyBorder="1" applyAlignment="1">
      <alignment horizontal="right" wrapText="1"/>
    </xf>
    <xf numFmtId="0" fontId="24" fillId="0" borderId="0" xfId="0" applyFont="1"/>
    <xf numFmtId="4" fontId="19" fillId="34" borderId="11" xfId="0" applyNumberFormat="1" applyFont="1" applyFill="1" applyBorder="1" applyAlignment="1">
      <alignment horizontal="right" wrapText="1"/>
    </xf>
    <xf numFmtId="0" fontId="25" fillId="0" borderId="0" xfId="0" applyFont="1"/>
    <xf numFmtId="0" fontId="27" fillId="0" borderId="0" xfId="0" applyFont="1" applyAlignment="1">
      <alignment horizontal="left" indent="1"/>
    </xf>
    <xf numFmtId="0" fontId="28" fillId="35" borderId="0" xfId="0" applyFont="1" applyFill="1" applyAlignment="1">
      <alignment horizontal="left" vertical="center" wrapText="1"/>
    </xf>
    <xf numFmtId="0" fontId="27" fillId="0" borderId="0" xfId="0" applyFont="1" applyAlignment="1">
      <alignment horizontal="left" wrapText="1"/>
    </xf>
    <xf numFmtId="0" fontId="29" fillId="0" borderId="10" xfId="0" applyFont="1" applyBorder="1" applyAlignment="1">
      <alignment horizontal="center" vertical="center" wrapText="1"/>
    </xf>
    <xf numFmtId="4" fontId="30" fillId="33" borderId="11" xfId="0" applyNumberFormat="1" applyFont="1" applyFill="1" applyBorder="1" applyAlignment="1">
      <alignment horizontal="right" wrapText="1" indent="1"/>
    </xf>
    <xf numFmtId="4" fontId="31" fillId="33" borderId="11" xfId="0" applyNumberFormat="1" applyFont="1" applyFill="1" applyBorder="1" applyAlignment="1">
      <alignment horizontal="right" wrapText="1" indent="1"/>
    </xf>
    <xf numFmtId="4" fontId="30" fillId="33" borderId="16" xfId="0" applyNumberFormat="1" applyFont="1" applyFill="1" applyBorder="1" applyAlignment="1">
      <alignment horizontal="right" wrapText="1" indent="1"/>
    </xf>
    <xf numFmtId="0" fontId="33" fillId="33" borderId="11" xfId="0" applyFont="1" applyFill="1" applyBorder="1" applyAlignment="1">
      <alignment horizontal="left" wrapText="1" indent="1"/>
    </xf>
    <xf numFmtId="4" fontId="36" fillId="33" borderId="11" xfId="0" applyNumberFormat="1" applyFont="1" applyFill="1" applyBorder="1" applyAlignment="1">
      <alignment horizontal="right" wrapText="1" indent="1"/>
    </xf>
    <xf numFmtId="0" fontId="35" fillId="0" borderId="0" xfId="0" applyFont="1" applyAlignment="1">
      <alignment horizontal="left" wrapText="1"/>
    </xf>
    <xf numFmtId="4" fontId="40" fillId="33" borderId="11" xfId="0" applyNumberFormat="1" applyFont="1" applyFill="1" applyBorder="1" applyAlignment="1">
      <alignment horizontal="right" wrapText="1" indent="1"/>
    </xf>
    <xf numFmtId="4" fontId="38" fillId="33" borderId="11" xfId="0" applyNumberFormat="1" applyFont="1" applyFill="1" applyBorder="1" applyAlignment="1">
      <alignment horizontal="right" wrapText="1" indent="1"/>
    </xf>
    <xf numFmtId="4" fontId="39" fillId="33" borderId="11" xfId="0" applyNumberFormat="1" applyFont="1" applyFill="1" applyBorder="1" applyAlignment="1">
      <alignment horizontal="right" wrapText="1" indent="1"/>
    </xf>
    <xf numFmtId="0" fontId="35" fillId="0" borderId="0" xfId="0" applyFont="1"/>
    <xf numFmtId="4" fontId="41" fillId="33" borderId="11" xfId="0" applyNumberFormat="1" applyFont="1" applyFill="1" applyBorder="1" applyAlignment="1">
      <alignment horizontal="right" wrapText="1" indent="1"/>
    </xf>
    <xf numFmtId="0" fontId="42" fillId="0" borderId="0" xfId="0" applyFont="1"/>
    <xf numFmtId="0" fontId="37" fillId="0" borderId="17" xfId="0" applyFont="1" applyBorder="1" applyAlignment="1">
      <alignment horizontal="center" vertical="center" wrapText="1"/>
    </xf>
    <xf numFmtId="0" fontId="42" fillId="0" borderId="0" xfId="0" applyFont="1" applyAlignment="1">
      <alignment horizontal="left" wrapText="1"/>
    </xf>
    <xf numFmtId="0" fontId="29" fillId="0" borderId="0" xfId="0" applyFont="1" applyBorder="1" applyAlignment="1">
      <alignment horizontal="center" vertical="center" wrapText="1"/>
    </xf>
    <xf numFmtId="0" fontId="29" fillId="0" borderId="18" xfId="0" applyFont="1" applyBorder="1" applyAlignment="1">
      <alignment horizontal="center" vertical="center" wrapText="1"/>
    </xf>
    <xf numFmtId="0" fontId="29" fillId="0" borderId="17" xfId="0" applyFont="1" applyBorder="1" applyAlignment="1">
      <alignment horizontal="center" vertical="center" wrapText="1"/>
    </xf>
    <xf numFmtId="4" fontId="30" fillId="33" borderId="19" xfId="0" applyNumberFormat="1" applyFont="1" applyFill="1" applyBorder="1" applyAlignment="1">
      <alignment horizontal="right" wrapText="1" indent="1"/>
    </xf>
    <xf numFmtId="4" fontId="31" fillId="33" borderId="19" xfId="0" applyNumberFormat="1" applyFont="1" applyFill="1" applyBorder="1" applyAlignment="1">
      <alignment horizontal="right" wrapText="1" indent="1"/>
    </xf>
    <xf numFmtId="0" fontId="19" fillId="33" borderId="11" xfId="0" applyNumberFormat="1" applyFont="1" applyFill="1" applyBorder="1" applyAlignment="1">
      <alignment horizontal="center" wrapText="1"/>
    </xf>
    <xf numFmtId="0" fontId="22" fillId="33" borderId="11" xfId="0" applyNumberFormat="1" applyFont="1" applyFill="1" applyBorder="1" applyAlignment="1">
      <alignment horizontal="center" wrapText="1"/>
    </xf>
    <xf numFmtId="4" fontId="41" fillId="33" borderId="11" xfId="0" applyNumberFormat="1" applyFont="1" applyFill="1" applyBorder="1" applyAlignment="1">
      <alignment horizontal="right" wrapText="1"/>
    </xf>
    <xf numFmtId="0" fontId="38" fillId="0" borderId="17" xfId="0" applyFont="1" applyBorder="1" applyAlignment="1">
      <alignment horizontal="center" vertical="center" wrapText="1"/>
    </xf>
    <xf numFmtId="0" fontId="47" fillId="0" borderId="0" xfId="0" applyFont="1" applyAlignment="1">
      <alignment horizontal="left" wrapText="1"/>
    </xf>
    <xf numFmtId="0" fontId="36" fillId="0" borderId="17" xfId="0" applyFont="1" applyBorder="1" applyAlignment="1">
      <alignment horizontal="center" vertical="center" wrapText="1"/>
    </xf>
    <xf numFmtId="0" fontId="48" fillId="0" borderId="0" xfId="0" applyFont="1" applyAlignment="1">
      <alignment horizontal="left" wrapText="1"/>
    </xf>
    <xf numFmtId="4" fontId="41" fillId="33" borderId="11" xfId="0" applyNumberFormat="1" applyFont="1" applyFill="1" applyBorder="1" applyAlignment="1">
      <alignment wrapText="1"/>
    </xf>
    <xf numFmtId="4" fontId="49" fillId="33" borderId="11" xfId="0" applyNumberFormat="1" applyFont="1" applyFill="1" applyBorder="1" applyAlignment="1">
      <alignment horizontal="right" wrapText="1" indent="1"/>
    </xf>
    <xf numFmtId="0" fontId="50" fillId="0" borderId="0" xfId="0" applyFont="1" applyAlignment="1">
      <alignment horizontal="left" wrapText="1"/>
    </xf>
    <xf numFmtId="4" fontId="36" fillId="36" borderId="11" xfId="0" applyNumberFormat="1" applyFont="1" applyFill="1" applyBorder="1" applyAlignment="1">
      <alignment horizontal="right" wrapText="1" indent="1"/>
    </xf>
    <xf numFmtId="0" fontId="35" fillId="36" borderId="0" xfId="0" applyFont="1" applyFill="1" applyAlignment="1">
      <alignment horizontal="left" wrapText="1"/>
    </xf>
    <xf numFmtId="4" fontId="32" fillId="34" borderId="11" xfId="0" applyNumberFormat="1" applyFont="1" applyFill="1" applyBorder="1" applyAlignment="1">
      <alignment horizontal="right" wrapText="1" indent="1"/>
    </xf>
    <xf numFmtId="4" fontId="36" fillId="34" borderId="11" xfId="0" applyNumberFormat="1" applyFont="1" applyFill="1" applyBorder="1" applyAlignment="1">
      <alignment horizontal="right" wrapText="1" indent="1"/>
    </xf>
    <xf numFmtId="4" fontId="38" fillId="34" borderId="11" xfId="0" applyNumberFormat="1" applyFont="1" applyFill="1" applyBorder="1" applyAlignment="1">
      <alignment horizontal="right" wrapText="1" indent="1"/>
    </xf>
    <xf numFmtId="0" fontId="20" fillId="36" borderId="0" xfId="0" applyFont="1" applyFill="1"/>
    <xf numFmtId="4" fontId="39" fillId="36" borderId="11" xfId="0" applyNumberFormat="1" applyFont="1" applyFill="1" applyBorder="1" applyAlignment="1">
      <alignment horizontal="right" wrapText="1"/>
    </xf>
    <xf numFmtId="4" fontId="39" fillId="33" borderId="11" xfId="0" applyNumberFormat="1" applyFont="1" applyFill="1" applyBorder="1" applyAlignment="1">
      <alignment wrapText="1"/>
    </xf>
    <xf numFmtId="0" fontId="51" fillId="0" borderId="17" xfId="0" applyFont="1" applyBorder="1" applyAlignment="1">
      <alignment horizontal="right" vertical="center" wrapText="1" indent="1"/>
    </xf>
    <xf numFmtId="0" fontId="35" fillId="0" borderId="0" xfId="0" applyFont="1" applyAlignment="1">
      <alignment horizontal="right" wrapText="1"/>
    </xf>
    <xf numFmtId="4" fontId="41" fillId="36" borderId="11" xfId="0" applyNumberFormat="1" applyFont="1" applyFill="1" applyBorder="1" applyAlignment="1">
      <alignment wrapText="1"/>
    </xf>
    <xf numFmtId="0" fontId="35" fillId="36" borderId="0" xfId="0" applyFont="1" applyFill="1"/>
    <xf numFmtId="4" fontId="40" fillId="36" borderId="11" xfId="0" applyNumberFormat="1" applyFont="1" applyFill="1" applyBorder="1" applyAlignment="1">
      <alignment horizontal="right" wrapText="1" indent="1"/>
    </xf>
    <xf numFmtId="4" fontId="39" fillId="36" borderId="11" xfId="0" applyNumberFormat="1" applyFont="1" applyFill="1" applyBorder="1" applyAlignment="1">
      <alignment wrapText="1"/>
    </xf>
    <xf numFmtId="0" fontId="34" fillId="0" borderId="0" xfId="0" applyFont="1" applyFill="1" applyBorder="1" applyAlignment="1" applyProtection="1">
      <alignment horizontal="left" vertical="center" wrapText="1"/>
    </xf>
    <xf numFmtId="0" fontId="26" fillId="0" borderId="0" xfId="0" applyFont="1" applyFill="1" applyBorder="1" applyAlignment="1" applyProtection="1">
      <alignment horizontal="left" vertical="center" wrapText="1"/>
    </xf>
    <xf numFmtId="0" fontId="53" fillId="0" borderId="0" xfId="0" applyFont="1" applyAlignment="1">
      <alignment horizontal="left" indent="1"/>
    </xf>
    <xf numFmtId="4" fontId="38" fillId="33" borderId="11" xfId="0" applyNumberFormat="1" applyFont="1" applyFill="1" applyBorder="1" applyAlignment="1">
      <alignment wrapText="1"/>
    </xf>
    <xf numFmtId="4" fontId="39" fillId="33" borderId="19" xfId="0" applyNumberFormat="1" applyFont="1" applyFill="1" applyBorder="1" applyAlignment="1">
      <alignment wrapText="1"/>
    </xf>
    <xf numFmtId="4" fontId="38" fillId="33" borderId="15" xfId="0" applyNumberFormat="1" applyFont="1" applyFill="1" applyBorder="1" applyAlignment="1">
      <alignment wrapText="1"/>
    </xf>
    <xf numFmtId="4" fontId="39" fillId="33" borderId="15" xfId="0" applyNumberFormat="1" applyFont="1" applyFill="1" applyBorder="1" applyAlignment="1">
      <alignment wrapText="1"/>
    </xf>
    <xf numFmtId="4" fontId="38" fillId="33" borderId="16" xfId="0" applyNumberFormat="1" applyFont="1" applyFill="1" applyBorder="1" applyAlignment="1">
      <alignment wrapText="1"/>
    </xf>
    <xf numFmtId="4" fontId="39" fillId="33" borderId="16" xfId="0" applyNumberFormat="1" applyFont="1" applyFill="1" applyBorder="1" applyAlignment="1">
      <alignment wrapText="1"/>
    </xf>
    <xf numFmtId="0" fontId="55" fillId="0" borderId="0" xfId="0" applyFont="1" applyAlignment="1">
      <alignment horizontal="left" indent="1"/>
    </xf>
    <xf numFmtId="0" fontId="29" fillId="0" borderId="20" xfId="0" applyFont="1" applyBorder="1" applyAlignment="1">
      <alignment horizontal="center" vertical="center" wrapText="1"/>
    </xf>
    <xf numFmtId="0" fontId="30" fillId="33" borderId="21" xfId="0" applyFont="1" applyFill="1" applyBorder="1" applyAlignment="1">
      <alignment horizontal="left" wrapText="1"/>
    </xf>
    <xf numFmtId="0" fontId="30" fillId="33" borderId="22" xfId="0" applyFont="1" applyFill="1" applyBorder="1" applyAlignment="1">
      <alignment horizontal="left" wrapText="1"/>
    </xf>
    <xf numFmtId="0" fontId="43" fillId="33" borderId="22" xfId="0" applyFont="1" applyFill="1" applyBorder="1" applyAlignment="1">
      <alignment horizontal="left" wrapText="1"/>
    </xf>
    <xf numFmtId="0" fontId="30" fillId="33" borderId="23" xfId="0" applyFont="1" applyFill="1" applyBorder="1" applyAlignment="1">
      <alignment horizontal="left" wrapText="1"/>
    </xf>
    <xf numFmtId="0" fontId="30" fillId="33" borderId="24" xfId="0" applyFont="1" applyFill="1" applyBorder="1" applyAlignment="1">
      <alignment horizontal="left" wrapText="1"/>
    </xf>
    <xf numFmtId="0" fontId="27" fillId="0" borderId="25" xfId="0" applyFont="1" applyBorder="1" applyAlignment="1">
      <alignment horizontal="left" wrapText="1"/>
    </xf>
    <xf numFmtId="0" fontId="35" fillId="0" borderId="0" xfId="0" applyFont="1" applyBorder="1" applyAlignment="1">
      <alignment horizontal="left" wrapText="1"/>
    </xf>
    <xf numFmtId="0" fontId="50" fillId="0" borderId="0" xfId="0" applyFont="1" applyBorder="1" applyAlignment="1">
      <alignment horizontal="left" wrapText="1"/>
    </xf>
    <xf numFmtId="4" fontId="41" fillId="36" borderId="11" xfId="0" applyNumberFormat="1" applyFont="1" applyFill="1" applyBorder="1" applyAlignment="1">
      <alignment horizontal="right" wrapText="1"/>
    </xf>
    <xf numFmtId="4" fontId="27" fillId="0" borderId="0" xfId="0" applyNumberFormat="1" applyFont="1" applyAlignment="1">
      <alignment horizontal="left" indent="1"/>
    </xf>
    <xf numFmtId="4" fontId="35" fillId="0" borderId="0" xfId="0" applyNumberFormat="1" applyFont="1"/>
    <xf numFmtId="4" fontId="38" fillId="36" borderId="11" xfId="0" applyNumberFormat="1" applyFont="1" applyFill="1" applyBorder="1" applyAlignment="1">
      <alignment horizontal="right" wrapText="1"/>
    </xf>
    <xf numFmtId="0" fontId="0" fillId="0" borderId="0" xfId="0"/>
    <xf numFmtId="4" fontId="19" fillId="33" borderId="11" xfId="0" applyNumberFormat="1" applyFont="1" applyFill="1" applyBorder="1" applyAlignment="1">
      <alignment horizontal="right" wrapText="1"/>
    </xf>
    <xf numFmtId="0" fontId="19" fillId="33" borderId="11" xfId="0" applyFont="1" applyFill="1" applyBorder="1" applyAlignment="1">
      <alignment horizontal="right" wrapText="1"/>
    </xf>
    <xf numFmtId="4" fontId="22" fillId="33" borderId="11" xfId="0" applyNumberFormat="1" applyFont="1" applyFill="1" applyBorder="1" applyAlignment="1">
      <alignment horizontal="right" wrapText="1"/>
    </xf>
    <xf numFmtId="4" fontId="33" fillId="33" borderId="11" xfId="0" applyNumberFormat="1" applyFont="1" applyFill="1" applyBorder="1" applyAlignment="1">
      <alignment horizontal="right" wrapText="1" indent="1"/>
    </xf>
    <xf numFmtId="4" fontId="19" fillId="36" borderId="11" xfId="0" applyNumberFormat="1" applyFont="1" applyFill="1" applyBorder="1" applyAlignment="1">
      <alignment horizontal="right" wrapText="1"/>
    </xf>
    <xf numFmtId="4" fontId="32" fillId="33" borderId="11" xfId="0" applyNumberFormat="1" applyFont="1" applyFill="1" applyBorder="1" applyAlignment="1">
      <alignment horizontal="right" wrapText="1" indent="1"/>
    </xf>
    <xf numFmtId="0" fontId="35" fillId="0" borderId="0" xfId="0" applyFont="1" applyAlignment="1">
      <alignment horizontal="left" wrapText="1"/>
    </xf>
    <xf numFmtId="4" fontId="38" fillId="33" borderId="11" xfId="0" applyNumberFormat="1" applyFont="1" applyFill="1" applyBorder="1" applyAlignment="1">
      <alignment horizontal="right" wrapText="1"/>
    </xf>
    <xf numFmtId="0" fontId="38" fillId="33" borderId="11" xfId="0" applyFont="1" applyFill="1" applyBorder="1" applyAlignment="1">
      <alignment wrapText="1"/>
    </xf>
    <xf numFmtId="4" fontId="38" fillId="33" borderId="11" xfId="0" applyNumberFormat="1" applyFont="1" applyFill="1" applyBorder="1" applyAlignment="1">
      <alignment wrapText="1"/>
    </xf>
    <xf numFmtId="0" fontId="18" fillId="0" borderId="26" xfId="0" applyFont="1" applyBorder="1" applyAlignment="1">
      <alignment horizontal="center" vertical="center" wrapText="1"/>
    </xf>
    <xf numFmtId="0" fontId="21" fillId="33" borderId="22" xfId="0" applyFont="1" applyFill="1" applyBorder="1" applyAlignment="1">
      <alignment horizontal="left" wrapText="1"/>
    </xf>
    <xf numFmtId="0" fontId="21" fillId="33" borderId="22" xfId="0" applyFont="1" applyFill="1" applyBorder="1" applyAlignment="1">
      <alignment horizontal="center" wrapText="1"/>
    </xf>
    <xf numFmtId="0" fontId="23" fillId="33" borderId="22" xfId="0" applyFont="1" applyFill="1" applyBorder="1" applyAlignment="1">
      <alignment horizontal="left" wrapText="1"/>
    </xf>
    <xf numFmtId="0" fontId="21" fillId="34" borderId="22" xfId="0" applyFont="1" applyFill="1" applyBorder="1" applyAlignment="1">
      <alignment horizontal="left" wrapText="1"/>
    </xf>
    <xf numFmtId="0" fontId="21" fillId="36" borderId="22" xfId="0" applyFont="1" applyFill="1" applyBorder="1" applyAlignment="1">
      <alignment horizontal="left" wrapText="1"/>
    </xf>
    <xf numFmtId="0" fontId="38" fillId="33" borderId="22" xfId="0" applyFont="1" applyFill="1" applyBorder="1" applyAlignment="1">
      <alignment horizontal="left" wrapText="1"/>
    </xf>
    <xf numFmtId="0" fontId="37" fillId="0" borderId="26" xfId="0" applyFont="1" applyBorder="1" applyAlignment="1">
      <alignment horizontal="center" vertical="center" wrapText="1"/>
    </xf>
    <xf numFmtId="0" fontId="35" fillId="0" borderId="25" xfId="0" applyFont="1" applyBorder="1" applyAlignment="1">
      <alignment horizontal="left" wrapText="1"/>
    </xf>
    <xf numFmtId="0" fontId="42" fillId="0" borderId="25" xfId="0" applyFont="1" applyBorder="1" applyAlignment="1">
      <alignment horizontal="left" wrapText="1"/>
    </xf>
    <xf numFmtId="0" fontId="38" fillId="0" borderId="27" xfId="0" applyFont="1" applyBorder="1" applyAlignment="1">
      <alignment horizontal="center" vertical="center" wrapText="1"/>
    </xf>
    <xf numFmtId="0" fontId="38" fillId="0" borderId="28" xfId="0" applyFont="1" applyBorder="1" applyAlignment="1">
      <alignment horizontal="center" vertical="center" wrapText="1"/>
    </xf>
    <xf numFmtId="4" fontId="19" fillId="33" borderId="11" xfId="0" applyNumberFormat="1" applyFont="1" applyFill="1" applyBorder="1" applyAlignment="1">
      <alignment horizontal="left" wrapText="1"/>
    </xf>
    <xf numFmtId="4" fontId="36" fillId="36" borderId="11" xfId="0" applyNumberFormat="1" applyFont="1" applyFill="1" applyBorder="1" applyAlignment="1">
      <alignment wrapText="1"/>
    </xf>
    <xf numFmtId="4" fontId="38" fillId="36" borderId="11" xfId="0" applyNumberFormat="1" applyFont="1" applyFill="1" applyBorder="1" applyAlignment="1">
      <alignment wrapText="1"/>
    </xf>
    <xf numFmtId="4" fontId="22" fillId="36" borderId="11" xfId="0" applyNumberFormat="1" applyFont="1" applyFill="1" applyBorder="1" applyAlignment="1">
      <alignment horizontal="right" wrapText="1"/>
    </xf>
    <xf numFmtId="0" fontId="63" fillId="38" borderId="17" xfId="44" applyFont="1" applyFill="1" applyBorder="1" applyAlignment="1">
      <alignment horizontal="center" vertical="center" wrapText="1"/>
    </xf>
    <xf numFmtId="4" fontId="64" fillId="38" borderId="17" xfId="45" applyNumberFormat="1" applyFont="1" applyFill="1" applyBorder="1" applyAlignment="1">
      <alignment horizontal="center" vertical="center" wrapText="1" readingOrder="1"/>
    </xf>
    <xf numFmtId="3" fontId="64" fillId="38" borderId="17" xfId="45" applyNumberFormat="1" applyFont="1" applyFill="1" applyBorder="1" applyAlignment="1">
      <alignment horizontal="center" vertical="center" wrapText="1" readingOrder="1"/>
    </xf>
    <xf numFmtId="0" fontId="66" fillId="39" borderId="17" xfId="46" applyFont="1" applyFill="1" applyBorder="1" applyAlignment="1">
      <alignment horizontal="center" vertical="center" wrapText="1"/>
    </xf>
    <xf numFmtId="0" fontId="66" fillId="39" borderId="17" xfId="46" applyFont="1" applyFill="1" applyBorder="1" applyAlignment="1">
      <alignment horizontal="left" vertical="center" wrapText="1"/>
    </xf>
    <xf numFmtId="4" fontId="67" fillId="40" borderId="19" xfId="45" applyNumberFormat="1" applyFont="1" applyFill="1" applyBorder="1" applyAlignment="1">
      <alignment horizontal="center" vertical="center" wrapText="1" readingOrder="1"/>
    </xf>
    <xf numFmtId="4" fontId="67" fillId="40" borderId="33" xfId="45" applyNumberFormat="1" applyFont="1" applyFill="1" applyBorder="1" applyAlignment="1">
      <alignment horizontal="center" vertical="center" wrapText="1" readingOrder="1"/>
    </xf>
    <xf numFmtId="0" fontId="68" fillId="0" borderId="17" xfId="46" applyFont="1" applyBorder="1" applyAlignment="1">
      <alignment horizontal="center" vertical="center" wrapText="1"/>
    </xf>
    <xf numFmtId="0" fontId="68" fillId="0" borderId="17" xfId="46" applyFont="1" applyBorder="1" applyAlignment="1">
      <alignment horizontal="left" vertical="center" wrapText="1"/>
    </xf>
    <xf numFmtId="4" fontId="1" fillId="0" borderId="17" xfId="43" applyNumberFormat="1" applyBorder="1" applyAlignment="1">
      <alignment horizontal="center"/>
    </xf>
    <xf numFmtId="0" fontId="70" fillId="0" borderId="29" xfId="42" applyFont="1" applyBorder="1" applyAlignment="1">
      <alignment horizontal="center" vertical="center" wrapText="1" readingOrder="1"/>
    </xf>
    <xf numFmtId="0" fontId="70" fillId="0" borderId="31" xfId="42" applyFont="1" applyBorder="1" applyAlignment="1">
      <alignment horizontal="center" vertical="center" wrapText="1" readingOrder="1"/>
    </xf>
    <xf numFmtId="0" fontId="70" fillId="0" borderId="32" xfId="42" applyFont="1" applyBorder="1" applyAlignment="1">
      <alignment horizontal="center" vertical="center" wrapText="1" readingOrder="1"/>
    </xf>
    <xf numFmtId="0" fontId="70" fillId="38" borderId="17" xfId="44" applyFont="1" applyFill="1" applyBorder="1" applyAlignment="1">
      <alignment vertical="center" wrapText="1"/>
    </xf>
    <xf numFmtId="4" fontId="69" fillId="0" borderId="17" xfId="46" applyNumberFormat="1" applyFont="1" applyBorder="1" applyAlignment="1">
      <alignment horizontal="center" wrapText="1"/>
    </xf>
    <xf numFmtId="4" fontId="68" fillId="0" borderId="17" xfId="46" applyNumberFormat="1" applyFont="1" applyBorder="1" applyAlignment="1">
      <alignment horizontal="center" wrapText="1"/>
    </xf>
    <xf numFmtId="4" fontId="68" fillId="0" borderId="34" xfId="46" applyNumberFormat="1" applyFont="1" applyBorder="1" applyAlignment="1">
      <alignment horizontal="center" wrapText="1"/>
    </xf>
    <xf numFmtId="0" fontId="16" fillId="0" borderId="0" xfId="0" applyFont="1"/>
    <xf numFmtId="4" fontId="38" fillId="36" borderId="19" xfId="0" applyNumberFormat="1" applyFont="1" applyFill="1" applyBorder="1" applyAlignment="1">
      <alignment horizontal="right" wrapText="1"/>
    </xf>
    <xf numFmtId="4" fontId="39" fillId="36" borderId="19" xfId="0" applyNumberFormat="1" applyFont="1" applyFill="1" applyBorder="1" applyAlignment="1">
      <alignment horizontal="right" wrapText="1"/>
    </xf>
    <xf numFmtId="4" fontId="36" fillId="36" borderId="19" xfId="0" applyNumberFormat="1" applyFont="1" applyFill="1" applyBorder="1" applyAlignment="1">
      <alignment horizontal="right" wrapText="1"/>
    </xf>
    <xf numFmtId="4" fontId="36" fillId="36" borderId="11" xfId="0" applyNumberFormat="1" applyFont="1" applyFill="1" applyBorder="1" applyAlignment="1">
      <alignment horizontal="right" wrapText="1"/>
    </xf>
    <xf numFmtId="0" fontId="38" fillId="36" borderId="11" xfId="0" applyFont="1" applyFill="1" applyBorder="1" applyAlignment="1">
      <alignment horizontal="left" wrapText="1"/>
    </xf>
    <xf numFmtId="4" fontId="41" fillId="36" borderId="11" xfId="0" applyNumberFormat="1" applyFont="1" applyFill="1" applyBorder="1" applyAlignment="1">
      <alignment horizontal="right" wrapText="1" indent="1"/>
    </xf>
    <xf numFmtId="4" fontId="49" fillId="36" borderId="11" xfId="0" applyNumberFormat="1" applyFont="1" applyFill="1" applyBorder="1" applyAlignment="1">
      <alignment horizontal="right" wrapText="1" indent="1"/>
    </xf>
    <xf numFmtId="4" fontId="46" fillId="36" borderId="11" xfId="0" applyNumberFormat="1" applyFont="1" applyFill="1" applyBorder="1" applyAlignment="1">
      <alignment horizontal="right" wrapText="1"/>
    </xf>
    <xf numFmtId="4" fontId="32" fillId="36" borderId="11" xfId="0" applyNumberFormat="1" applyFont="1" applyFill="1" applyBorder="1" applyAlignment="1">
      <alignment horizontal="right" wrapText="1" indent="1"/>
    </xf>
    <xf numFmtId="4" fontId="57" fillId="36" borderId="11" xfId="0" applyNumberFormat="1" applyFont="1" applyFill="1" applyBorder="1" applyAlignment="1">
      <alignment horizontal="right" wrapText="1"/>
    </xf>
    <xf numFmtId="4" fontId="56" fillId="36" borderId="11" xfId="0" applyNumberFormat="1" applyFont="1" applyFill="1" applyBorder="1" applyAlignment="1">
      <alignment wrapText="1"/>
    </xf>
    <xf numFmtId="4" fontId="58" fillId="36" borderId="11" xfId="0" applyNumberFormat="1" applyFont="1" applyFill="1" applyBorder="1" applyAlignment="1">
      <alignment horizontal="right" wrapText="1"/>
    </xf>
    <xf numFmtId="4" fontId="60" fillId="36" borderId="11" xfId="0" applyNumberFormat="1" applyFont="1" applyFill="1" applyBorder="1" applyAlignment="1">
      <alignment horizontal="right" wrapText="1"/>
    </xf>
    <xf numFmtId="4" fontId="38" fillId="36" borderId="11" xfId="0" applyNumberFormat="1" applyFont="1" applyFill="1" applyBorder="1" applyAlignment="1">
      <alignment horizontal="right" wrapText="1" indent="1"/>
    </xf>
    <xf numFmtId="0" fontId="36" fillId="36" borderId="11" xfId="0" applyFont="1" applyFill="1" applyBorder="1" applyAlignment="1">
      <alignment horizontal="left" wrapText="1"/>
    </xf>
    <xf numFmtId="4" fontId="22" fillId="33" borderId="11" xfId="0" applyNumberFormat="1" applyFont="1" applyFill="1" applyBorder="1" applyAlignment="1">
      <alignment horizontal="left" wrapText="1"/>
    </xf>
    <xf numFmtId="4" fontId="38" fillId="36" borderId="11" xfId="0" applyNumberFormat="1" applyFont="1" applyFill="1" applyBorder="1" applyAlignment="1">
      <alignment horizontal="left" wrapText="1"/>
    </xf>
    <xf numFmtId="4" fontId="19" fillId="36" borderId="11" xfId="0" applyNumberFormat="1" applyFont="1" applyFill="1" applyBorder="1" applyAlignment="1">
      <alignment horizontal="left" wrapText="1"/>
    </xf>
    <xf numFmtId="4" fontId="38" fillId="33" borderId="11" xfId="0" applyNumberFormat="1" applyFont="1" applyFill="1" applyBorder="1" applyAlignment="1">
      <alignment horizontal="left" wrapText="1"/>
    </xf>
    <xf numFmtId="4" fontId="22" fillId="36" borderId="11" xfId="0" applyNumberFormat="1" applyFont="1" applyFill="1" applyBorder="1" applyAlignment="1">
      <alignment horizontal="left" wrapText="1"/>
    </xf>
    <xf numFmtId="4" fontId="33" fillId="33" borderId="11" xfId="0" applyNumberFormat="1" applyFont="1" applyFill="1" applyBorder="1" applyAlignment="1">
      <alignment horizontal="left" wrapText="1" indent="1"/>
    </xf>
    <xf numFmtId="4" fontId="32" fillId="33" borderId="11" xfId="0" applyNumberFormat="1" applyFont="1" applyFill="1" applyBorder="1" applyAlignment="1">
      <alignment horizontal="left" wrapText="1" indent="1"/>
    </xf>
    <xf numFmtId="0" fontId="47" fillId="0" borderId="36" xfId="0" applyFont="1" applyBorder="1" applyAlignment="1">
      <alignment horizontal="left" wrapText="1"/>
    </xf>
    <xf numFmtId="0" fontId="47" fillId="0" borderId="0" xfId="0" applyFont="1" applyBorder="1" applyAlignment="1">
      <alignment horizontal="left" wrapText="1"/>
    </xf>
    <xf numFmtId="0" fontId="47" fillId="0" borderId="0" xfId="0" applyFont="1" applyBorder="1" applyAlignment="1">
      <alignment horizontal="right" wrapText="1"/>
    </xf>
    <xf numFmtId="0" fontId="35" fillId="0" borderId="0" xfId="0" applyFont="1" applyBorder="1" applyAlignment="1">
      <alignment horizontal="right" wrapText="1"/>
    </xf>
    <xf numFmtId="0" fontId="48" fillId="0" borderId="0" xfId="0" applyFont="1" applyBorder="1" applyAlignment="1">
      <alignment horizontal="left" wrapText="1"/>
    </xf>
    <xf numFmtId="4" fontId="35" fillId="0" borderId="0" xfId="0" applyNumberFormat="1" applyFont="1" applyBorder="1" applyAlignment="1">
      <alignment horizontal="right" wrapText="1"/>
    </xf>
    <xf numFmtId="0" fontId="37" fillId="0" borderId="40" xfId="0" applyFont="1" applyBorder="1" applyAlignment="1">
      <alignment horizontal="center" vertical="center" wrapText="1"/>
    </xf>
    <xf numFmtId="0" fontId="37" fillId="0" borderId="41" xfId="0" applyFont="1" applyBorder="1" applyAlignment="1">
      <alignment horizontal="center" vertical="center" wrapText="1"/>
    </xf>
    <xf numFmtId="0" fontId="52" fillId="0" borderId="41" xfId="0" applyFont="1" applyBorder="1" applyAlignment="1">
      <alignment horizontal="right" vertical="center" wrapText="1" indent="1"/>
    </xf>
    <xf numFmtId="0" fontId="36" fillId="0" borderId="41" xfId="0" applyFont="1" applyBorder="1" applyAlignment="1">
      <alignment horizontal="center" vertical="center" wrapText="1"/>
    </xf>
    <xf numFmtId="0" fontId="38" fillId="0" borderId="42" xfId="0" applyFont="1" applyBorder="1" applyAlignment="1">
      <alignment horizontal="center" vertical="center" wrapText="1"/>
    </xf>
    <xf numFmtId="0" fontId="37" fillId="0" borderId="43" xfId="0" applyFont="1" applyBorder="1" applyAlignment="1">
      <alignment horizontal="center" vertical="center" wrapText="1"/>
    </xf>
    <xf numFmtId="0" fontId="38" fillId="0" borderId="44" xfId="0" applyFont="1" applyBorder="1" applyAlignment="1">
      <alignment horizontal="center" vertical="center" wrapText="1"/>
    </xf>
    <xf numFmtId="0" fontId="38" fillId="36" borderId="45" xfId="0" applyFont="1" applyFill="1" applyBorder="1" applyAlignment="1">
      <alignment horizontal="left" wrapText="1"/>
    </xf>
    <xf numFmtId="0" fontId="38" fillId="36" borderId="46" xfId="0" applyFont="1" applyFill="1" applyBorder="1" applyAlignment="1">
      <alignment horizontal="right" wrapText="1"/>
    </xf>
    <xf numFmtId="0" fontId="38" fillId="36" borderId="47" xfId="0" applyFont="1" applyFill="1" applyBorder="1" applyAlignment="1">
      <alignment horizontal="left" wrapText="1"/>
    </xf>
    <xf numFmtId="0" fontId="38" fillId="36" borderId="48" xfId="0" applyFont="1" applyFill="1" applyBorder="1" applyAlignment="1">
      <alignment horizontal="right" wrapText="1"/>
    </xf>
    <xf numFmtId="4" fontId="36" fillId="36" borderId="48" xfId="0" applyNumberFormat="1" applyFont="1" applyFill="1" applyBorder="1" applyAlignment="1">
      <alignment horizontal="right" wrapText="1"/>
    </xf>
    <xf numFmtId="4" fontId="41" fillId="36" borderId="48" xfId="0" applyNumberFormat="1" applyFont="1" applyFill="1" applyBorder="1" applyAlignment="1">
      <alignment wrapText="1"/>
    </xf>
    <xf numFmtId="0" fontId="39" fillId="33" borderId="47" xfId="0" applyFont="1" applyFill="1" applyBorder="1" applyAlignment="1">
      <alignment horizontal="left" wrapText="1"/>
    </xf>
    <xf numFmtId="4" fontId="41" fillId="33" borderId="48" xfId="0" applyNumberFormat="1" applyFont="1" applyFill="1" applyBorder="1" applyAlignment="1">
      <alignment wrapText="1"/>
    </xf>
    <xf numFmtId="0" fontId="38" fillId="33" borderId="47" xfId="0" applyFont="1" applyFill="1" applyBorder="1" applyAlignment="1">
      <alignment horizontal="left" wrapText="1"/>
    </xf>
    <xf numFmtId="0" fontId="39" fillId="36" borderId="47" xfId="0" applyFont="1" applyFill="1" applyBorder="1" applyAlignment="1">
      <alignment horizontal="left" wrapText="1"/>
    </xf>
    <xf numFmtId="0" fontId="39" fillId="36" borderId="45" xfId="0" applyFont="1" applyFill="1" applyBorder="1" applyAlignment="1">
      <alignment horizontal="left" wrapText="1"/>
    </xf>
    <xf numFmtId="0" fontId="59" fillId="36" borderId="47" xfId="0" applyFont="1" applyFill="1" applyBorder="1" applyAlignment="1">
      <alignment horizontal="left" wrapText="1"/>
    </xf>
    <xf numFmtId="0" fontId="56" fillId="36" borderId="47" xfId="0" applyFont="1" applyFill="1" applyBorder="1" applyAlignment="1">
      <alignment horizontal="left" wrapText="1"/>
    </xf>
    <xf numFmtId="0" fontId="38" fillId="37" borderId="47" xfId="0" applyFont="1" applyFill="1" applyBorder="1" applyAlignment="1">
      <alignment horizontal="left" wrapText="1"/>
    </xf>
    <xf numFmtId="0" fontId="38" fillId="34" borderId="47" xfId="0" applyFont="1" applyFill="1" applyBorder="1" applyAlignment="1">
      <alignment horizontal="left" wrapText="1"/>
    </xf>
    <xf numFmtId="0" fontId="38" fillId="34" borderId="45" xfId="0" applyFont="1" applyFill="1" applyBorder="1" applyAlignment="1">
      <alignment horizontal="left" wrapText="1"/>
    </xf>
    <xf numFmtId="0" fontId="35" fillId="0" borderId="49" xfId="0" applyFont="1" applyBorder="1" applyAlignment="1">
      <alignment horizontal="left" wrapText="1"/>
    </xf>
    <xf numFmtId="0" fontId="47" fillId="0" borderId="49" xfId="0" applyFont="1" applyBorder="1" applyAlignment="1">
      <alignment horizontal="left" wrapText="1"/>
    </xf>
    <xf numFmtId="0" fontId="39" fillId="36" borderId="50" xfId="0" applyFont="1" applyFill="1" applyBorder="1" applyAlignment="1">
      <alignment horizontal="left" wrapText="1"/>
    </xf>
    <xf numFmtId="0" fontId="35" fillId="0" borderId="51" xfId="0" applyFont="1" applyBorder="1" applyAlignment="1">
      <alignment horizontal="left" wrapText="1"/>
    </xf>
    <xf numFmtId="0" fontId="35" fillId="0" borderId="52" xfId="0" applyFont="1" applyBorder="1" applyAlignment="1">
      <alignment horizontal="left" wrapText="1"/>
    </xf>
    <xf numFmtId="4" fontId="47" fillId="0" borderId="17" xfId="0" applyNumberFormat="1" applyFont="1" applyBorder="1" applyAlignment="1">
      <alignment horizontal="right" wrapText="1"/>
    </xf>
    <xf numFmtId="0" fontId="47" fillId="0" borderId="17" xfId="0" applyFont="1" applyBorder="1" applyAlignment="1">
      <alignment horizontal="left" wrapText="1"/>
    </xf>
    <xf numFmtId="0" fontId="47" fillId="0" borderId="17" xfId="0" applyFont="1" applyBorder="1" applyAlignment="1">
      <alignment horizontal="right" wrapText="1"/>
    </xf>
    <xf numFmtId="0" fontId="35" fillId="0" borderId="17" xfId="0" applyFont="1" applyBorder="1" applyAlignment="1">
      <alignment horizontal="right" wrapText="1"/>
    </xf>
    <xf numFmtId="0" fontId="48" fillId="0" borderId="17" xfId="0" applyFont="1" applyBorder="1" applyAlignment="1">
      <alignment horizontal="left" wrapText="1"/>
    </xf>
    <xf numFmtId="0" fontId="50" fillId="0" borderId="17" xfId="0" applyFont="1" applyBorder="1" applyAlignment="1">
      <alignment horizontal="left" wrapText="1"/>
    </xf>
    <xf numFmtId="4" fontId="35" fillId="0" borderId="17" xfId="0" applyNumberFormat="1" applyFont="1" applyBorder="1" applyAlignment="1">
      <alignment horizontal="right" wrapText="1"/>
    </xf>
    <xf numFmtId="0" fontId="54" fillId="35" borderId="0" xfId="0" applyFont="1" applyFill="1" applyAlignment="1">
      <alignment horizontal="left" vertical="center" wrapText="1"/>
    </xf>
    <xf numFmtId="0" fontId="27" fillId="0" borderId="0" xfId="0" applyFont="1" applyAlignment="1">
      <alignment horizontal="left" wrapText="1" indent="1"/>
    </xf>
    <xf numFmtId="0" fontId="0" fillId="0" borderId="0" xfId="0" applyAlignment="1">
      <alignment horizontal="left" wrapText="1" indent="1"/>
    </xf>
    <xf numFmtId="0" fontId="55" fillId="0" borderId="0" xfId="0" applyFont="1" applyAlignment="1">
      <alignment horizontal="center" wrapText="1"/>
    </xf>
    <xf numFmtId="0" fontId="19" fillId="0" borderId="12" xfId="0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38" fillId="0" borderId="35" xfId="0" applyFont="1" applyBorder="1" applyAlignment="1">
      <alignment horizontal="center" vertical="center" wrapText="1"/>
    </xf>
    <xf numFmtId="0" fontId="47" fillId="0" borderId="35" xfId="0" applyFont="1" applyBorder="1" applyAlignment="1">
      <alignment horizontal="center" vertical="center" wrapText="1"/>
    </xf>
    <xf numFmtId="0" fontId="44" fillId="0" borderId="37" xfId="0" applyFont="1" applyBorder="1" applyAlignment="1">
      <alignment horizontal="center" vertical="center" wrapText="1"/>
    </xf>
    <xf numFmtId="0" fontId="45" fillId="0" borderId="38" xfId="0" applyFont="1" applyBorder="1" applyAlignment="1">
      <alignment horizontal="center" vertical="center" wrapText="1"/>
    </xf>
    <xf numFmtId="0" fontId="45" fillId="0" borderId="39" xfId="0" applyFont="1" applyBorder="1" applyAlignment="1">
      <alignment horizontal="center" vertical="center" wrapText="1"/>
    </xf>
    <xf numFmtId="0" fontId="70" fillId="0" borderId="30" xfId="42" applyFont="1" applyBorder="1" applyAlignment="1">
      <alignment horizontal="center" vertical="center" wrapText="1" readingOrder="1"/>
    </xf>
    <xf numFmtId="4" fontId="68" fillId="0" borderId="17" xfId="46" applyNumberFormat="1" applyFont="1" applyBorder="1" applyAlignment="1">
      <alignment horizontal="center" vertical="center" wrapText="1"/>
    </xf>
    <xf numFmtId="4" fontId="68" fillId="0" borderId="34" xfId="46" applyNumberFormat="1" applyFont="1" applyBorder="1" applyAlignment="1">
      <alignment horizontal="center" vertical="center" wrapText="1"/>
    </xf>
  </cellXfs>
  <cellStyles count="47">
    <cellStyle name="20% - Isticanje1" xfId="19" builtinId="30" customBuiltin="1"/>
    <cellStyle name="20% - Isticanje2" xfId="23" builtinId="34" customBuiltin="1"/>
    <cellStyle name="20% - Isticanje3" xfId="27" builtinId="38" customBuiltin="1"/>
    <cellStyle name="20% - Isticanje4" xfId="31" builtinId="42" customBuiltin="1"/>
    <cellStyle name="20% - Isticanje5" xfId="35" builtinId="46" customBuiltin="1"/>
    <cellStyle name="20% - Isticanje6" xfId="39" builtinId="50" customBuiltin="1"/>
    <cellStyle name="40% - Isticanje1" xfId="20" builtinId="31" customBuiltin="1"/>
    <cellStyle name="40% - Isticanje2" xfId="24" builtinId="35" customBuiltin="1"/>
    <cellStyle name="40% - Isticanje3" xfId="28" builtinId="39" customBuiltin="1"/>
    <cellStyle name="40% - Isticanje4" xfId="32" builtinId="43" customBuiltin="1"/>
    <cellStyle name="40% - Isticanje5" xfId="36" builtinId="47" customBuiltin="1"/>
    <cellStyle name="40% - Isticanje6" xfId="40" builtinId="51" customBuiltin="1"/>
    <cellStyle name="60% - Isticanje1" xfId="21" builtinId="32" customBuiltin="1"/>
    <cellStyle name="60% - Isticanje2" xfId="25" builtinId="36" customBuiltin="1"/>
    <cellStyle name="60% - Isticanje3" xfId="29" builtinId="40" customBuiltin="1"/>
    <cellStyle name="60% - Isticanje4" xfId="33" builtinId="44" customBuiltin="1"/>
    <cellStyle name="60% - Isticanje5" xfId="37" builtinId="48" customBuiltin="1"/>
    <cellStyle name="60% - Isticanje6" xfId="41" builtinId="52" customBuiltin="1"/>
    <cellStyle name="Bilješka" xfId="15" builtinId="10" customBuiltin="1"/>
    <cellStyle name="Dobro" xfId="6" builtinId="26" customBuiltin="1"/>
    <cellStyle name="Isticanje1" xfId="18" builtinId="29" customBuiltin="1"/>
    <cellStyle name="Isticanje2" xfId="22" builtinId="33" customBuiltin="1"/>
    <cellStyle name="Isticanje3" xfId="26" builtinId="37" customBuiltin="1"/>
    <cellStyle name="Isticanje4" xfId="30" builtinId="41" customBuiltin="1"/>
    <cellStyle name="Isticanje5" xfId="34" builtinId="45" customBuiltin="1"/>
    <cellStyle name="Isticanje6" xfId="38" builtinId="49" customBuiltin="1"/>
    <cellStyle name="Izlaz" xfId="10" builtinId="21" customBuiltin="1"/>
    <cellStyle name="Izračun" xfId="11" builtinId="22" customBuiltin="1"/>
    <cellStyle name="Loše" xfId="7" builtinId="27" customBuiltin="1"/>
    <cellStyle name="Naslov" xfId="1" builtinId="15" customBuiltin="1"/>
    <cellStyle name="Naslov 1" xfId="2" builtinId="16" customBuiltin="1"/>
    <cellStyle name="Naslov 2" xfId="3" builtinId="17" customBuiltin="1"/>
    <cellStyle name="Naslov 3" xfId="4" builtinId="18" customBuiltin="1"/>
    <cellStyle name="Naslov 4" xfId="5" builtinId="19" customBuiltin="1"/>
    <cellStyle name="Neutralno" xfId="8" builtinId="28" customBuiltin="1"/>
    <cellStyle name="Normal 2" xfId="44"/>
    <cellStyle name="Normal 3" xfId="43"/>
    <cellStyle name="Normal 3 2" xfId="45"/>
    <cellStyle name="Normalno" xfId="0" builtinId="0"/>
    <cellStyle name="Normalno 2" xfId="42"/>
    <cellStyle name="Obično_List7" xfId="46"/>
    <cellStyle name="Povezana ćelija" xfId="12" builtinId="24" customBuiltin="1"/>
    <cellStyle name="Provjera ćelije" xfId="13" builtinId="23" customBuiltin="1"/>
    <cellStyle name="Tekst objašnjenja" xfId="16" builtinId="53" customBuiltin="1"/>
    <cellStyle name="Tekst upozorenja" xfId="14" builtinId="11" customBuiltin="1"/>
    <cellStyle name="Ukupni zbroj" xfId="17" builtinId="25" customBuiltin="1"/>
    <cellStyle name="Unos" xfId="9" builtinId="2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"/>
  <sheetViews>
    <sheetView workbookViewId="0">
      <selection activeCell="A10" sqref="A10:G10"/>
    </sheetView>
  </sheetViews>
  <sheetFormatPr defaultColWidth="9.140625" defaultRowHeight="10.5" x14ac:dyDescent="0.15"/>
  <cols>
    <col min="1" max="1" width="30.28515625" style="8" customWidth="1"/>
    <col min="2" max="3" width="12.7109375" style="8" customWidth="1"/>
    <col min="4" max="4" width="0.140625" style="8" customWidth="1"/>
    <col min="5" max="5" width="12.5703125" style="8" customWidth="1"/>
    <col min="6" max="6" width="8.28515625" style="8" hidden="1" customWidth="1"/>
    <col min="7" max="7" width="8.5703125" style="8" hidden="1" customWidth="1"/>
    <col min="8" max="16384" width="9.140625" style="8"/>
  </cols>
  <sheetData>
    <row r="1" spans="1:7" x14ac:dyDescent="0.15">
      <c r="A1" s="187" t="s">
        <v>145</v>
      </c>
      <c r="B1" s="188"/>
      <c r="C1" s="188"/>
      <c r="D1" s="188"/>
      <c r="E1" s="188"/>
      <c r="F1" s="188"/>
      <c r="G1" s="188"/>
    </row>
    <row r="2" spans="1:7" ht="23.25" customHeight="1" x14ac:dyDescent="0.15">
      <c r="A2" s="188"/>
      <c r="B2" s="188"/>
      <c r="C2" s="188"/>
      <c r="D2" s="188"/>
      <c r="E2" s="188"/>
      <c r="F2" s="188"/>
      <c r="G2" s="188"/>
    </row>
    <row r="4" spans="1:7" ht="12.75" x14ac:dyDescent="0.2">
      <c r="A4" s="189" t="s">
        <v>195</v>
      </c>
      <c r="B4" s="189"/>
      <c r="C4" s="189"/>
      <c r="D4" s="189"/>
      <c r="E4" s="189"/>
      <c r="F4" s="189"/>
      <c r="G4" s="189"/>
    </row>
    <row r="5" spans="1:7" ht="12.75" x14ac:dyDescent="0.2">
      <c r="B5" s="64" t="s">
        <v>144</v>
      </c>
      <c r="C5" s="64"/>
      <c r="D5" s="64"/>
    </row>
    <row r="7" spans="1:7" x14ac:dyDescent="0.15">
      <c r="A7" s="8" t="s">
        <v>69</v>
      </c>
    </row>
    <row r="10" spans="1:7" ht="16.5" customHeight="1" x14ac:dyDescent="0.15">
      <c r="A10" s="186" t="s">
        <v>196</v>
      </c>
      <c r="B10" s="186"/>
      <c r="C10" s="186"/>
      <c r="D10" s="186"/>
      <c r="E10" s="186"/>
      <c r="F10" s="186"/>
      <c r="G10" s="186"/>
    </row>
    <row r="11" spans="1:7" ht="16.5" customHeight="1" x14ac:dyDescent="0.15">
      <c r="A11" s="9"/>
      <c r="B11" s="9"/>
      <c r="C11" s="9"/>
      <c r="D11" s="9"/>
      <c r="E11" s="9"/>
      <c r="F11" s="9"/>
      <c r="G11" s="9"/>
    </row>
    <row r="12" spans="1:7" x14ac:dyDescent="0.15">
      <c r="A12" s="57" t="s">
        <v>3</v>
      </c>
    </row>
    <row r="13" spans="1:7" s="10" customFormat="1" ht="11.25" thickBot="1" x14ac:dyDescent="0.2">
      <c r="A13" s="8"/>
      <c r="B13" s="8"/>
      <c r="C13" s="8"/>
      <c r="D13" s="8"/>
      <c r="E13" s="8"/>
      <c r="F13" s="8"/>
      <c r="G13" s="8"/>
    </row>
    <row r="14" spans="1:7" ht="56.25" customHeight="1" thickBot="1" x14ac:dyDescent="0.2">
      <c r="A14" s="65" t="s">
        <v>96</v>
      </c>
      <c r="B14" s="11" t="s">
        <v>183</v>
      </c>
      <c r="C14" s="27" t="s">
        <v>184</v>
      </c>
      <c r="D14" s="27" t="s">
        <v>97</v>
      </c>
      <c r="E14" s="27" t="s">
        <v>186</v>
      </c>
      <c r="F14" s="27" t="s">
        <v>1</v>
      </c>
      <c r="G14" s="27" t="s">
        <v>2</v>
      </c>
    </row>
    <row r="15" spans="1:7" x14ac:dyDescent="0.15">
      <c r="A15" s="28">
        <v>1</v>
      </c>
      <c r="B15" s="26"/>
      <c r="C15" s="28"/>
      <c r="D15" s="28">
        <v>4</v>
      </c>
      <c r="E15" s="28">
        <v>5</v>
      </c>
      <c r="F15" s="28">
        <v>6</v>
      </c>
      <c r="G15" s="28">
        <v>7</v>
      </c>
    </row>
    <row r="16" spans="1:7" ht="12" x14ac:dyDescent="0.2">
      <c r="A16" s="66" t="s">
        <v>4</v>
      </c>
      <c r="B16" s="48">
        <v>973992.06</v>
      </c>
      <c r="C16" s="59">
        <v>1357346.59</v>
      </c>
      <c r="D16" s="59"/>
      <c r="E16" s="59">
        <v>1049222.67</v>
      </c>
      <c r="F16" s="29">
        <f>E16/B16*100</f>
        <v>107.72394489540294</v>
      </c>
      <c r="G16" s="30" t="e">
        <f>E16/D16*100</f>
        <v>#DIV/0!</v>
      </c>
    </row>
    <row r="17" spans="1:7" ht="12" x14ac:dyDescent="0.2">
      <c r="A17" s="67" t="s">
        <v>17</v>
      </c>
      <c r="B17" s="48"/>
      <c r="C17" s="48"/>
      <c r="D17" s="48"/>
      <c r="E17" s="48"/>
      <c r="F17" s="12"/>
      <c r="G17" s="13" t="e">
        <f t="shared" ref="G17" si="0">E17/D17*100</f>
        <v>#DIV/0!</v>
      </c>
    </row>
    <row r="18" spans="1:7" ht="12" x14ac:dyDescent="0.2">
      <c r="A18" s="67" t="s">
        <v>109</v>
      </c>
      <c r="B18" s="48"/>
      <c r="C18" s="48">
        <v>2000</v>
      </c>
      <c r="D18" s="48"/>
      <c r="E18" s="48"/>
      <c r="F18" s="12" t="e">
        <f t="shared" ref="F18:F21" si="1">E19/B19*100</f>
        <v>#DIV/0!</v>
      </c>
      <c r="G18" s="13" t="e">
        <f>E19/D19*100</f>
        <v>#DIV/0!</v>
      </c>
    </row>
    <row r="19" spans="1:7" ht="12" x14ac:dyDescent="0.2">
      <c r="A19" s="68" t="s">
        <v>67</v>
      </c>
      <c r="B19" s="58"/>
      <c r="C19" s="58">
        <f>C16+C18</f>
        <v>1359346.59</v>
      </c>
      <c r="D19" s="58"/>
      <c r="E19" s="58">
        <v>1049222.67</v>
      </c>
      <c r="F19" s="12">
        <f t="shared" si="1"/>
        <v>0</v>
      </c>
      <c r="G19" s="13" t="e">
        <f>E20/D20*100</f>
        <v>#DIV/0!</v>
      </c>
    </row>
    <row r="20" spans="1:7" ht="15" customHeight="1" x14ac:dyDescent="0.2">
      <c r="A20" s="67" t="s">
        <v>18</v>
      </c>
      <c r="B20" s="48">
        <v>1080317.03</v>
      </c>
      <c r="C20" s="2"/>
      <c r="D20" s="48"/>
      <c r="E20" s="48"/>
      <c r="F20" s="12">
        <f t="shared" si="1"/>
        <v>325</v>
      </c>
      <c r="G20" s="13" t="e">
        <f>E21/D21*100</f>
        <v>#DIV/0!</v>
      </c>
    </row>
    <row r="21" spans="1:7" ht="23.25" thickBot="1" x14ac:dyDescent="0.25">
      <c r="A21" s="67" t="s">
        <v>53</v>
      </c>
      <c r="B21" s="48">
        <v>1000</v>
      </c>
      <c r="C21" s="48"/>
      <c r="D21" s="48"/>
      <c r="E21" s="48">
        <v>3250</v>
      </c>
      <c r="F21" s="12" t="e">
        <f t="shared" si="1"/>
        <v>#DIV/0!</v>
      </c>
      <c r="G21" s="13" t="e">
        <f>E22/D22*100</f>
        <v>#DIV/0!</v>
      </c>
    </row>
    <row r="22" spans="1:7" ht="12.75" thickBot="1" x14ac:dyDescent="0.25">
      <c r="A22" s="69" t="s">
        <v>68</v>
      </c>
      <c r="B22" s="60"/>
      <c r="C22" s="60"/>
      <c r="D22" s="60"/>
      <c r="E22" s="61"/>
      <c r="F22" s="14"/>
      <c r="G22" s="14"/>
    </row>
    <row r="23" spans="1:7" ht="12.75" thickBot="1" x14ac:dyDescent="0.25">
      <c r="A23" s="70" t="s">
        <v>66</v>
      </c>
      <c r="B23" s="62"/>
      <c r="C23" s="63"/>
      <c r="D23" s="63"/>
      <c r="E23" s="62"/>
    </row>
    <row r="24" spans="1:7" ht="11.25" thickBot="1" x14ac:dyDescent="0.2">
      <c r="A24" s="71"/>
      <c r="C24" s="75"/>
    </row>
    <row r="25" spans="1:7" ht="9" customHeight="1" thickBot="1" x14ac:dyDescent="0.2">
      <c r="A25" s="71"/>
      <c r="F25" s="11" t="s">
        <v>1</v>
      </c>
      <c r="G25" s="11" t="s">
        <v>2</v>
      </c>
    </row>
    <row r="26" spans="1:7" ht="26.25" customHeight="1" x14ac:dyDescent="0.15">
      <c r="A26" s="10"/>
    </row>
    <row r="27" spans="1:7" ht="62.25" hidden="1" customHeight="1" x14ac:dyDescent="0.15">
      <c r="A27" s="10"/>
      <c r="F27" s="55"/>
      <c r="G27" s="55"/>
    </row>
    <row r="28" spans="1:7" ht="88.5" customHeight="1" x14ac:dyDescent="0.15">
      <c r="A28" s="55"/>
      <c r="B28" s="55"/>
      <c r="C28" s="55"/>
      <c r="D28" s="55"/>
      <c r="E28" s="55"/>
      <c r="F28" s="56"/>
      <c r="G28" s="56"/>
    </row>
    <row r="29" spans="1:7" ht="10.5" customHeight="1" x14ac:dyDescent="0.15">
      <c r="A29" s="56"/>
      <c r="B29" s="56"/>
      <c r="C29" s="56"/>
      <c r="D29" s="56"/>
      <c r="E29" s="56"/>
      <c r="F29" s="56"/>
      <c r="G29" s="56"/>
    </row>
    <row r="30" spans="1:7" ht="15.75" x14ac:dyDescent="0.15">
      <c r="A30" s="56"/>
      <c r="B30" s="56"/>
      <c r="C30" s="56"/>
      <c r="D30" s="56"/>
      <c r="E30" s="56"/>
    </row>
  </sheetData>
  <mergeCells count="3">
    <mergeCell ref="A10:G10"/>
    <mergeCell ref="A1:G2"/>
    <mergeCell ref="A4:G4"/>
  </mergeCells>
  <pageMargins left="0.2" right="0.2" top="0.46" bottom="0.31" header="0.21" footer="0.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6"/>
  <sheetViews>
    <sheetView showGridLines="0" topLeftCell="A28" zoomScaleNormal="100" workbookViewId="0">
      <selection activeCell="E40" sqref="E40"/>
    </sheetView>
  </sheetViews>
  <sheetFormatPr defaultColWidth="8.85546875" defaultRowHeight="12" x14ac:dyDescent="0.2"/>
  <cols>
    <col min="1" max="1" width="23.140625" style="1" customWidth="1"/>
    <col min="2" max="2" width="12.7109375" style="5" bestFit="1" customWidth="1"/>
    <col min="3" max="4" width="12.7109375" style="5" customWidth="1"/>
    <col min="5" max="5" width="13.42578125" style="5" customWidth="1"/>
    <col min="6" max="6" width="9.140625" style="5" customWidth="1"/>
    <col min="7" max="7" width="7.85546875" style="5" customWidth="1"/>
    <col min="8" max="16384" width="8.85546875" style="3"/>
  </cols>
  <sheetData>
    <row r="1" spans="1:7" s="1" customFormat="1" ht="56.25" customHeight="1" thickBot="1" x14ac:dyDescent="0.25">
      <c r="A1" s="89" t="s">
        <v>98</v>
      </c>
      <c r="B1" s="190" t="s">
        <v>205</v>
      </c>
      <c r="C1" s="191"/>
      <c r="D1" s="191"/>
      <c r="E1" s="191"/>
      <c r="F1" s="191"/>
      <c r="G1" s="192"/>
    </row>
    <row r="2" spans="1:7" ht="24" x14ac:dyDescent="0.2">
      <c r="A2" s="90" t="s">
        <v>99</v>
      </c>
      <c r="B2" s="101" t="s">
        <v>187</v>
      </c>
      <c r="C2" s="79" t="s">
        <v>185</v>
      </c>
      <c r="D2" s="79" t="s">
        <v>184</v>
      </c>
      <c r="E2" s="79" t="s">
        <v>188</v>
      </c>
      <c r="F2" s="80" t="s">
        <v>100</v>
      </c>
      <c r="G2" s="80" t="s">
        <v>101</v>
      </c>
    </row>
    <row r="3" spans="1:7" x14ac:dyDescent="0.2">
      <c r="A3" s="91">
        <v>1</v>
      </c>
      <c r="B3" s="31">
        <v>2</v>
      </c>
      <c r="C3" s="31">
        <v>3</v>
      </c>
      <c r="D3" s="31">
        <v>4</v>
      </c>
      <c r="E3" s="31">
        <v>5</v>
      </c>
      <c r="F3" s="31">
        <v>6</v>
      </c>
      <c r="G3" s="32">
        <v>7</v>
      </c>
    </row>
    <row r="4" spans="1:7" x14ac:dyDescent="0.2">
      <c r="A4" s="90" t="s">
        <v>3</v>
      </c>
      <c r="B4" s="79"/>
      <c r="C4" s="79"/>
      <c r="D4" s="79"/>
      <c r="E4" s="79"/>
      <c r="F4" s="79"/>
      <c r="G4" s="81"/>
    </row>
    <row r="5" spans="1:7" x14ac:dyDescent="0.2">
      <c r="A5" s="90" t="s">
        <v>4</v>
      </c>
      <c r="B5" s="101">
        <v>973992.06</v>
      </c>
      <c r="C5" s="101">
        <v>1359346.59</v>
      </c>
      <c r="D5" s="101">
        <v>1359346.59</v>
      </c>
      <c r="E5" s="101">
        <v>1049222.67</v>
      </c>
      <c r="F5" s="101">
        <f>E5/B5*100</f>
        <v>107.72394489540294</v>
      </c>
      <c r="G5" s="79">
        <f>E5/D5*100</f>
        <v>77.185809543980966</v>
      </c>
    </row>
    <row r="6" spans="1:7" ht="19.5" x14ac:dyDescent="0.2">
      <c r="A6" s="92" t="s">
        <v>5</v>
      </c>
      <c r="B6" s="101">
        <v>670951.5</v>
      </c>
      <c r="C6" s="101">
        <v>978450</v>
      </c>
      <c r="D6" s="101">
        <v>978450</v>
      </c>
      <c r="E6" s="101">
        <v>752514.9</v>
      </c>
      <c r="F6" s="101">
        <f t="shared" ref="F6:F69" si="0">E6/B6*100</f>
        <v>112.15637792001361</v>
      </c>
      <c r="G6" s="79">
        <f t="shared" ref="G6:G69" si="1">E6/D6*100</f>
        <v>76.908876283918445</v>
      </c>
    </row>
    <row r="7" spans="1:7" ht="24" customHeight="1" x14ac:dyDescent="0.2">
      <c r="A7" s="90" t="s">
        <v>6</v>
      </c>
      <c r="B7" s="101">
        <v>0</v>
      </c>
      <c r="C7" s="101"/>
      <c r="D7" s="101"/>
      <c r="E7" s="101"/>
      <c r="F7" s="101"/>
      <c r="G7" s="79"/>
    </row>
    <row r="8" spans="1:7" ht="22.5" customHeight="1" x14ac:dyDescent="0.2">
      <c r="A8" s="92" t="s">
        <v>7</v>
      </c>
      <c r="B8" s="138"/>
      <c r="C8" s="101"/>
      <c r="D8" s="138"/>
      <c r="E8" s="138"/>
      <c r="F8" s="101"/>
      <c r="G8" s="79"/>
    </row>
    <row r="9" spans="1:7" ht="30.75" customHeight="1" x14ac:dyDescent="0.2">
      <c r="A9" s="90" t="s">
        <v>8</v>
      </c>
      <c r="B9" s="101">
        <v>670951.5</v>
      </c>
      <c r="C9" s="138"/>
      <c r="D9" s="101"/>
      <c r="E9" s="101">
        <v>752514.9</v>
      </c>
      <c r="F9" s="101">
        <f>E9/B9*100</f>
        <v>112.15637792001361</v>
      </c>
      <c r="G9" s="79"/>
    </row>
    <row r="10" spans="1:7" ht="33.75" customHeight="1" x14ac:dyDescent="0.2">
      <c r="A10" s="92" t="s">
        <v>9</v>
      </c>
      <c r="B10" s="138">
        <v>670951.5</v>
      </c>
      <c r="C10" s="101">
        <v>960450</v>
      </c>
      <c r="D10" s="138">
        <v>960450</v>
      </c>
      <c r="E10" s="138">
        <v>752514.9</v>
      </c>
      <c r="F10" s="101">
        <f t="shared" si="0"/>
        <v>112.15637792001361</v>
      </c>
      <c r="G10" s="79">
        <f t="shared" si="1"/>
        <v>78.350242074027804</v>
      </c>
    </row>
    <row r="11" spans="1:7" ht="32.25" customHeight="1" x14ac:dyDescent="0.2">
      <c r="A11" s="92" t="s">
        <v>10</v>
      </c>
      <c r="B11" s="138"/>
      <c r="C11" s="138">
        <v>18000</v>
      </c>
      <c r="D11" s="138">
        <v>18000</v>
      </c>
      <c r="E11" s="138"/>
      <c r="F11" s="101"/>
      <c r="G11" s="79">
        <f t="shared" si="1"/>
        <v>0</v>
      </c>
    </row>
    <row r="12" spans="1:7" ht="21" customHeight="1" x14ac:dyDescent="0.2">
      <c r="A12" s="90" t="s">
        <v>102</v>
      </c>
      <c r="B12" s="101"/>
      <c r="C12" s="138"/>
      <c r="D12" s="101"/>
      <c r="E12" s="101"/>
      <c r="F12" s="101"/>
      <c r="G12" s="79"/>
    </row>
    <row r="13" spans="1:7" ht="19.5" x14ac:dyDescent="0.2">
      <c r="A13" s="92" t="s">
        <v>115</v>
      </c>
      <c r="B13" s="138"/>
      <c r="C13" s="138"/>
      <c r="D13" s="138"/>
      <c r="E13" s="138"/>
      <c r="F13" s="101"/>
      <c r="G13" s="79"/>
    </row>
    <row r="14" spans="1:7" ht="36.75" x14ac:dyDescent="0.2">
      <c r="A14" s="90" t="s">
        <v>11</v>
      </c>
      <c r="B14" s="101">
        <v>120</v>
      </c>
      <c r="C14" s="138"/>
      <c r="D14" s="101"/>
      <c r="E14" s="101">
        <v>1049.78</v>
      </c>
      <c r="F14" s="101">
        <f t="shared" si="0"/>
        <v>874.81666666666661</v>
      </c>
      <c r="G14" s="79"/>
    </row>
    <row r="15" spans="1:7" x14ac:dyDescent="0.2">
      <c r="A15" s="92" t="s">
        <v>12</v>
      </c>
      <c r="B15" s="138"/>
      <c r="C15" s="101"/>
      <c r="D15" s="138"/>
      <c r="E15" s="138">
        <v>1049.78</v>
      </c>
      <c r="F15" s="101"/>
      <c r="G15" s="79"/>
    </row>
    <row r="16" spans="1:7" x14ac:dyDescent="0.2">
      <c r="A16" s="92" t="s">
        <v>13</v>
      </c>
      <c r="B16" s="138"/>
      <c r="C16" s="138"/>
      <c r="D16" s="138"/>
      <c r="E16" s="138">
        <v>1049.78</v>
      </c>
      <c r="F16" s="101"/>
      <c r="G16" s="79"/>
    </row>
    <row r="17" spans="1:7" ht="36.75" x14ac:dyDescent="0.2">
      <c r="A17" s="90" t="s">
        <v>14</v>
      </c>
      <c r="B17" s="101"/>
      <c r="C17" s="138"/>
      <c r="D17" s="101"/>
      <c r="E17" s="101"/>
      <c r="F17" s="101"/>
      <c r="G17" s="79"/>
    </row>
    <row r="18" spans="1:7" ht="27.75" x14ac:dyDescent="0.2">
      <c r="A18" s="90" t="s">
        <v>15</v>
      </c>
      <c r="B18" s="101"/>
      <c r="C18" s="101"/>
      <c r="D18" s="101"/>
      <c r="E18" s="101"/>
      <c r="F18" s="101"/>
      <c r="G18" s="79"/>
    </row>
    <row r="19" spans="1:7" x14ac:dyDescent="0.2">
      <c r="A19" s="92" t="s">
        <v>16</v>
      </c>
      <c r="B19" s="138"/>
      <c r="C19" s="101"/>
      <c r="D19" s="138"/>
      <c r="E19" s="138"/>
      <c r="F19" s="101"/>
      <c r="G19" s="79"/>
    </row>
    <row r="20" spans="1:7" x14ac:dyDescent="0.2">
      <c r="A20" s="92" t="s">
        <v>103</v>
      </c>
      <c r="B20" s="138"/>
      <c r="C20" s="138"/>
      <c r="D20" s="138"/>
      <c r="E20" s="138"/>
      <c r="F20" s="101"/>
      <c r="G20" s="79"/>
    </row>
    <row r="21" spans="1:7" x14ac:dyDescent="0.2">
      <c r="A21" s="92" t="s">
        <v>104</v>
      </c>
      <c r="B21" s="138"/>
      <c r="C21" s="138"/>
      <c r="D21" s="138"/>
      <c r="E21" s="138"/>
      <c r="F21" s="101"/>
      <c r="G21" s="79"/>
    </row>
    <row r="22" spans="1:7" s="7" customFormat="1" ht="27.75" x14ac:dyDescent="0.2">
      <c r="A22" s="90" t="s">
        <v>62</v>
      </c>
      <c r="B22" s="101">
        <v>302920.56</v>
      </c>
      <c r="C22" s="138">
        <v>378896.59</v>
      </c>
      <c r="D22" s="101">
        <v>378896.59</v>
      </c>
      <c r="E22" s="101">
        <v>295657.99</v>
      </c>
      <c r="F22" s="101">
        <f t="shared" si="0"/>
        <v>97.602483634653254</v>
      </c>
      <c r="G22" s="79">
        <f t="shared" si="1"/>
        <v>78.031314559996417</v>
      </c>
    </row>
    <row r="23" spans="1:7" ht="36.75" x14ac:dyDescent="0.2">
      <c r="A23" s="90" t="s">
        <v>64</v>
      </c>
      <c r="B23" s="101">
        <v>302920.56</v>
      </c>
      <c r="C23" s="101">
        <v>378896.59</v>
      </c>
      <c r="D23" s="101">
        <v>378896.59</v>
      </c>
      <c r="E23" s="101">
        <v>295657.99</v>
      </c>
      <c r="F23" s="101">
        <f t="shared" si="0"/>
        <v>97.602483634653254</v>
      </c>
      <c r="G23" s="79">
        <f t="shared" si="1"/>
        <v>78.031314559996417</v>
      </c>
    </row>
    <row r="24" spans="1:7" ht="19.5" x14ac:dyDescent="0.2">
      <c r="A24" s="92" t="s">
        <v>63</v>
      </c>
      <c r="B24" s="138">
        <v>301920.56</v>
      </c>
      <c r="C24" s="101"/>
      <c r="D24" s="138"/>
      <c r="E24" s="138"/>
      <c r="F24" s="101">
        <f t="shared" si="0"/>
        <v>0</v>
      </c>
      <c r="G24" s="79"/>
    </row>
    <row r="25" spans="1:7" ht="19.5" x14ac:dyDescent="0.2">
      <c r="A25" s="92" t="s">
        <v>65</v>
      </c>
      <c r="B25" s="138">
        <v>1000</v>
      </c>
      <c r="C25" s="138"/>
      <c r="D25" s="138"/>
      <c r="E25" s="138"/>
      <c r="F25" s="101">
        <f t="shared" si="0"/>
        <v>0</v>
      </c>
      <c r="G25" s="79"/>
    </row>
    <row r="26" spans="1:7" x14ac:dyDescent="0.2">
      <c r="A26" s="92" t="s">
        <v>107</v>
      </c>
      <c r="B26" s="101" t="s">
        <v>197</v>
      </c>
      <c r="C26" s="101">
        <v>2000</v>
      </c>
      <c r="D26" s="101">
        <v>2000</v>
      </c>
      <c r="E26" s="101"/>
      <c r="F26" s="101"/>
      <c r="G26" s="79">
        <f t="shared" si="1"/>
        <v>0</v>
      </c>
    </row>
    <row r="27" spans="1:7" ht="18.75" x14ac:dyDescent="0.2">
      <c r="A27" s="94" t="s">
        <v>108</v>
      </c>
      <c r="B27" s="139"/>
      <c r="C27" s="140"/>
      <c r="D27" s="141"/>
      <c r="E27" s="141"/>
      <c r="F27" s="101"/>
      <c r="G27" s="79"/>
    </row>
    <row r="28" spans="1:7" x14ac:dyDescent="0.2">
      <c r="A28" s="94"/>
      <c r="B28" s="140"/>
      <c r="C28" s="138"/>
      <c r="D28" s="140"/>
      <c r="E28" s="140"/>
      <c r="F28" s="101"/>
      <c r="G28" s="79"/>
    </row>
    <row r="29" spans="1:7" x14ac:dyDescent="0.2">
      <c r="A29" s="90" t="s">
        <v>18</v>
      </c>
      <c r="B29" s="101">
        <v>1080317.03</v>
      </c>
      <c r="C29" s="101">
        <f>C32+C33+C35+C37+C41+C42+C44+C46+C53+C65+C68+C69+C81</f>
        <v>1323446.26</v>
      </c>
      <c r="D29" s="101">
        <f>D31+D33+D35+D37+D41+D44+D46+D53+D65+D68+D69+D81+D42</f>
        <v>1323446.26</v>
      </c>
      <c r="E29" s="101">
        <v>1025119.04</v>
      </c>
      <c r="F29" s="101">
        <f t="shared" si="0"/>
        <v>94.890574852828152</v>
      </c>
      <c r="G29" s="79">
        <f t="shared" si="1"/>
        <v>77.458304956031981</v>
      </c>
    </row>
    <row r="30" spans="1:7" x14ac:dyDescent="0.2">
      <c r="A30" s="90" t="s">
        <v>19</v>
      </c>
      <c r="B30" s="101">
        <v>747605.73</v>
      </c>
      <c r="C30" s="101">
        <f>C31+C33+C35+C37</f>
        <v>786450</v>
      </c>
      <c r="D30" s="101">
        <f>D31+D33+D35+D37</f>
        <v>786450</v>
      </c>
      <c r="E30" s="101">
        <v>696076.48</v>
      </c>
      <c r="F30" s="101">
        <f t="shared" si="0"/>
        <v>93.107429767826957</v>
      </c>
      <c r="G30" s="79">
        <f t="shared" si="1"/>
        <v>88.508675694576894</v>
      </c>
    </row>
    <row r="31" spans="1:7" x14ac:dyDescent="0.2">
      <c r="A31" s="90" t="s">
        <v>20</v>
      </c>
      <c r="B31" s="101">
        <v>624566.31999999995</v>
      </c>
      <c r="C31" s="101">
        <v>639000</v>
      </c>
      <c r="D31" s="101">
        <v>639000</v>
      </c>
      <c r="E31" s="101">
        <v>575574.61</v>
      </c>
      <c r="F31" s="101">
        <f t="shared" si="0"/>
        <v>92.15588346166345</v>
      </c>
      <c r="G31" s="79">
        <f t="shared" si="1"/>
        <v>90.07427386541471</v>
      </c>
    </row>
    <row r="32" spans="1:7" x14ac:dyDescent="0.2">
      <c r="A32" s="92" t="s">
        <v>21</v>
      </c>
      <c r="B32" s="138">
        <v>624556.31999999995</v>
      </c>
      <c r="C32" s="138">
        <v>639000</v>
      </c>
      <c r="D32" s="138">
        <v>639000</v>
      </c>
      <c r="E32" s="138">
        <v>575574.61</v>
      </c>
      <c r="F32" s="101">
        <f t="shared" si="0"/>
        <v>92.157359003268112</v>
      </c>
      <c r="G32" s="79">
        <f t="shared" si="1"/>
        <v>90.07427386541471</v>
      </c>
    </row>
    <row r="33" spans="1:7" x14ac:dyDescent="0.2">
      <c r="A33" s="90" t="s">
        <v>22</v>
      </c>
      <c r="B33" s="101"/>
      <c r="C33" s="140">
        <v>12500</v>
      </c>
      <c r="D33" s="101">
        <v>12500</v>
      </c>
      <c r="E33" s="101">
        <v>25582.65</v>
      </c>
      <c r="F33" s="101"/>
      <c r="G33" s="79">
        <f t="shared" si="1"/>
        <v>204.66120000000001</v>
      </c>
    </row>
    <row r="34" spans="1:7" x14ac:dyDescent="0.2">
      <c r="A34" s="92" t="s">
        <v>23</v>
      </c>
      <c r="B34" s="138">
        <v>19597.849999999999</v>
      </c>
      <c r="C34" s="142">
        <v>12500</v>
      </c>
      <c r="D34" s="138">
        <v>12500</v>
      </c>
      <c r="E34" s="138">
        <v>25582.65</v>
      </c>
      <c r="F34" s="101">
        <f t="shared" si="0"/>
        <v>130.53804371397885</v>
      </c>
      <c r="G34" s="79">
        <f t="shared" si="1"/>
        <v>204.66120000000001</v>
      </c>
    </row>
    <row r="35" spans="1:7" x14ac:dyDescent="0.2">
      <c r="A35" s="90" t="s">
        <v>24</v>
      </c>
      <c r="B35" s="101">
        <v>103441.56</v>
      </c>
      <c r="C35" s="101">
        <v>133750</v>
      </c>
      <c r="D35" s="101">
        <v>133750</v>
      </c>
      <c r="E35" s="101">
        <v>94919.22</v>
      </c>
      <c r="F35" s="101">
        <f t="shared" si="0"/>
        <v>91.761203137307675</v>
      </c>
      <c r="G35" s="79">
        <f t="shared" si="1"/>
        <v>70.967641121495333</v>
      </c>
    </row>
    <row r="36" spans="1:7" ht="19.5" x14ac:dyDescent="0.2">
      <c r="A36" s="92" t="s">
        <v>25</v>
      </c>
      <c r="B36" s="138">
        <v>103053.56</v>
      </c>
      <c r="C36" s="138">
        <v>133750</v>
      </c>
      <c r="D36" s="138">
        <v>133750</v>
      </c>
      <c r="E36" s="138">
        <v>94919.22</v>
      </c>
      <c r="F36" s="101">
        <f t="shared" si="0"/>
        <v>92.106687047007412</v>
      </c>
      <c r="G36" s="79">
        <f t="shared" si="1"/>
        <v>70.967641121495333</v>
      </c>
    </row>
    <row r="37" spans="1:7" ht="29.25" x14ac:dyDescent="0.2">
      <c r="A37" s="92" t="s">
        <v>198</v>
      </c>
      <c r="B37" s="138">
        <v>388</v>
      </c>
      <c r="C37" s="101">
        <v>1200</v>
      </c>
      <c r="D37" s="101">
        <v>1200</v>
      </c>
      <c r="E37" s="138">
        <v>0</v>
      </c>
      <c r="F37" s="101">
        <f t="shared" si="0"/>
        <v>0</v>
      </c>
      <c r="G37" s="79">
        <f t="shared" si="1"/>
        <v>0</v>
      </c>
    </row>
    <row r="38" spans="1:7" x14ac:dyDescent="0.2">
      <c r="A38" s="92" t="s">
        <v>110</v>
      </c>
      <c r="B38" s="138"/>
      <c r="C38" s="101">
        <v>0</v>
      </c>
      <c r="D38" s="138">
        <v>0</v>
      </c>
      <c r="E38" s="138"/>
      <c r="F38" s="101"/>
      <c r="G38" s="79"/>
    </row>
    <row r="39" spans="1:7" x14ac:dyDescent="0.2">
      <c r="A39" s="92" t="s">
        <v>111</v>
      </c>
      <c r="B39" s="138"/>
      <c r="C39" s="138">
        <v>0</v>
      </c>
      <c r="D39" s="138">
        <v>0</v>
      </c>
      <c r="E39" s="138"/>
      <c r="F39" s="101"/>
      <c r="G39" s="79"/>
    </row>
    <row r="40" spans="1:7" x14ac:dyDescent="0.2">
      <c r="A40" s="90" t="s">
        <v>26</v>
      </c>
      <c r="B40" s="101">
        <v>331897.8</v>
      </c>
      <c r="C40" s="101">
        <v>0</v>
      </c>
      <c r="D40" s="101"/>
      <c r="E40" s="101">
        <v>328265.52</v>
      </c>
      <c r="F40" s="101">
        <f t="shared" si="0"/>
        <v>98.905602869317008</v>
      </c>
      <c r="G40" s="79"/>
    </row>
    <row r="41" spans="1:7" x14ac:dyDescent="0.2">
      <c r="A41" s="92" t="s">
        <v>27</v>
      </c>
      <c r="B41" s="101">
        <v>48354.38</v>
      </c>
      <c r="C41" s="101">
        <v>166000</v>
      </c>
      <c r="D41" s="101">
        <v>166000</v>
      </c>
      <c r="E41" s="101">
        <v>50450.18</v>
      </c>
      <c r="F41" s="101">
        <f t="shared" si="0"/>
        <v>104.33425058908831</v>
      </c>
      <c r="G41" s="79">
        <f t="shared" si="1"/>
        <v>30.391674698795178</v>
      </c>
    </row>
    <row r="42" spans="1:7" x14ac:dyDescent="0.2">
      <c r="A42" s="92" t="s">
        <v>28</v>
      </c>
      <c r="B42" s="138">
        <v>2879.82</v>
      </c>
      <c r="C42" s="138">
        <v>3000</v>
      </c>
      <c r="D42" s="138">
        <v>3000</v>
      </c>
      <c r="E42" s="138">
        <v>2817.2</v>
      </c>
      <c r="F42" s="101">
        <f t="shared" si="0"/>
        <v>97.825558541853297</v>
      </c>
      <c r="G42" s="79">
        <f t="shared" si="1"/>
        <v>93.906666666666666</v>
      </c>
    </row>
    <row r="43" spans="1:7" ht="19.5" x14ac:dyDescent="0.2">
      <c r="A43" s="92" t="s">
        <v>29</v>
      </c>
      <c r="B43" s="138">
        <v>44572.86</v>
      </c>
      <c r="C43" s="138">
        <v>166000</v>
      </c>
      <c r="D43" s="138">
        <v>166000</v>
      </c>
      <c r="E43" s="138">
        <v>47231.49</v>
      </c>
      <c r="F43" s="101">
        <f t="shared" si="0"/>
        <v>105.96468344189715</v>
      </c>
      <c r="G43" s="79">
        <f t="shared" si="1"/>
        <v>28.452704819277109</v>
      </c>
    </row>
    <row r="44" spans="1:7" ht="19.5" x14ac:dyDescent="0.2">
      <c r="A44" s="92" t="s">
        <v>30</v>
      </c>
      <c r="B44" s="138">
        <v>901.7</v>
      </c>
      <c r="C44" s="138">
        <v>2000</v>
      </c>
      <c r="D44" s="138">
        <v>2000</v>
      </c>
      <c r="E44" s="138">
        <v>266.27</v>
      </c>
      <c r="F44" s="101">
        <f t="shared" si="0"/>
        <v>29.529777087723186</v>
      </c>
      <c r="G44" s="79">
        <f t="shared" si="1"/>
        <v>13.313500000000001</v>
      </c>
    </row>
    <row r="45" spans="1:7" ht="19.5" x14ac:dyDescent="0.2">
      <c r="A45" s="92" t="s">
        <v>116</v>
      </c>
      <c r="B45" s="138"/>
      <c r="C45" s="101"/>
      <c r="D45" s="138"/>
      <c r="E45" s="138">
        <v>135.22</v>
      </c>
      <c r="F45" s="101"/>
      <c r="G45" s="79"/>
    </row>
    <row r="46" spans="1:7" ht="18.75" x14ac:dyDescent="0.2">
      <c r="A46" s="90" t="s">
        <v>31</v>
      </c>
      <c r="B46" s="101">
        <v>40522.32</v>
      </c>
      <c r="C46" s="101">
        <v>35726.26</v>
      </c>
      <c r="D46" s="101">
        <v>35726.26</v>
      </c>
      <c r="E46" s="101">
        <v>32612.15</v>
      </c>
      <c r="F46" s="101">
        <f t="shared" si="0"/>
        <v>80.479474028140544</v>
      </c>
      <c r="G46" s="79">
        <f t="shared" si="1"/>
        <v>91.283414496787515</v>
      </c>
    </row>
    <row r="47" spans="1:7" ht="19.5" x14ac:dyDescent="0.2">
      <c r="A47" s="92" t="s">
        <v>32</v>
      </c>
      <c r="B47" s="138">
        <v>2084.2800000000002</v>
      </c>
      <c r="C47" s="138">
        <v>3500</v>
      </c>
      <c r="D47" s="138">
        <v>3500</v>
      </c>
      <c r="E47" s="138">
        <v>1637.98</v>
      </c>
      <c r="F47" s="101">
        <f t="shared" si="0"/>
        <v>78.587329917285572</v>
      </c>
      <c r="G47" s="79">
        <f t="shared" si="1"/>
        <v>46.799428571428571</v>
      </c>
    </row>
    <row r="48" spans="1:7" x14ac:dyDescent="0.2">
      <c r="A48" s="92" t="s">
        <v>33</v>
      </c>
      <c r="B48" s="138">
        <v>23125.69</v>
      </c>
      <c r="C48" s="138">
        <v>6426.59</v>
      </c>
      <c r="D48" s="138">
        <v>6426.59</v>
      </c>
      <c r="E48" s="138">
        <v>22189.06</v>
      </c>
      <c r="F48" s="101">
        <f t="shared" si="0"/>
        <v>95.949828956454937</v>
      </c>
      <c r="G48" s="79">
        <f t="shared" si="1"/>
        <v>345.26957531132376</v>
      </c>
    </row>
    <row r="49" spans="1:7" x14ac:dyDescent="0.2">
      <c r="A49" s="92" t="s">
        <v>34</v>
      </c>
      <c r="B49" s="138">
        <v>13899.87</v>
      </c>
      <c r="C49" s="143">
        <v>21300</v>
      </c>
      <c r="D49" s="138">
        <v>21300</v>
      </c>
      <c r="E49" s="138">
        <v>5167.45</v>
      </c>
      <c r="F49" s="101">
        <f t="shared" si="0"/>
        <v>37.176246972093978</v>
      </c>
      <c r="G49" s="79">
        <f t="shared" si="1"/>
        <v>24.260328638497654</v>
      </c>
    </row>
    <row r="50" spans="1:7" ht="19.5" x14ac:dyDescent="0.2">
      <c r="A50" s="92" t="s">
        <v>35</v>
      </c>
      <c r="B50" s="138">
        <v>1412.34</v>
      </c>
      <c r="C50" s="143">
        <v>3500</v>
      </c>
      <c r="D50" s="138">
        <v>3500</v>
      </c>
      <c r="E50" s="138">
        <v>2759.38</v>
      </c>
      <c r="F50" s="101">
        <f t="shared" si="0"/>
        <v>195.37646742285855</v>
      </c>
      <c r="G50" s="79">
        <f t="shared" si="1"/>
        <v>78.83942857142857</v>
      </c>
    </row>
    <row r="51" spans="1:7" x14ac:dyDescent="0.2">
      <c r="A51" s="92" t="s">
        <v>36</v>
      </c>
      <c r="B51" s="138"/>
      <c r="C51" s="143"/>
      <c r="D51" s="138"/>
      <c r="E51" s="138">
        <v>0</v>
      </c>
      <c r="F51" s="101"/>
      <c r="G51" s="79"/>
    </row>
    <row r="52" spans="1:7" ht="19.5" x14ac:dyDescent="0.2">
      <c r="A52" s="92" t="s">
        <v>37</v>
      </c>
      <c r="B52" s="138"/>
      <c r="C52" s="143">
        <v>1000</v>
      </c>
      <c r="D52" s="138">
        <v>1000</v>
      </c>
      <c r="E52" s="138">
        <v>858.28</v>
      </c>
      <c r="F52" s="101" t="e">
        <f t="shared" si="0"/>
        <v>#DIV/0!</v>
      </c>
      <c r="G52" s="79">
        <f t="shared" si="1"/>
        <v>85.827999999999989</v>
      </c>
    </row>
    <row r="53" spans="1:7" x14ac:dyDescent="0.2">
      <c r="A53" s="90" t="s">
        <v>38</v>
      </c>
      <c r="B53" s="101">
        <v>238891.19</v>
      </c>
      <c r="C53" s="101">
        <f>C54+C55+C57+C58+C61+C62+C63+C64</f>
        <v>302570</v>
      </c>
      <c r="D53" s="101">
        <f>D54+D55+D57+D58+D61+D63+D62+D64</f>
        <v>302570</v>
      </c>
      <c r="E53" s="101">
        <v>240459.28</v>
      </c>
      <c r="F53" s="101">
        <f t="shared" si="0"/>
        <v>100.65640344459752</v>
      </c>
      <c r="G53" s="79">
        <f t="shared" si="1"/>
        <v>79.472280794526881</v>
      </c>
    </row>
    <row r="54" spans="1:7" ht="19.5" x14ac:dyDescent="0.2">
      <c r="A54" s="92" t="s">
        <v>39</v>
      </c>
      <c r="B54" s="138">
        <v>3072.51</v>
      </c>
      <c r="C54" s="143">
        <v>5000</v>
      </c>
      <c r="D54" s="138">
        <v>5000</v>
      </c>
      <c r="E54" s="138">
        <v>2631.39</v>
      </c>
      <c r="F54" s="101">
        <f t="shared" si="0"/>
        <v>85.643008484919477</v>
      </c>
      <c r="G54" s="79">
        <f t="shared" si="1"/>
        <v>52.627800000000001</v>
      </c>
    </row>
    <row r="55" spans="1:7" ht="19.5" x14ac:dyDescent="0.2">
      <c r="A55" s="92" t="s">
        <v>40</v>
      </c>
      <c r="B55" s="138">
        <v>1312.67</v>
      </c>
      <c r="C55" s="143">
        <v>3000</v>
      </c>
      <c r="D55" s="138">
        <v>3000</v>
      </c>
      <c r="E55" s="138">
        <v>1803.02</v>
      </c>
      <c r="F55" s="101">
        <f t="shared" si="0"/>
        <v>137.35516161716197</v>
      </c>
      <c r="G55" s="79">
        <f t="shared" si="1"/>
        <v>60.100666666666669</v>
      </c>
    </row>
    <row r="56" spans="1:7" ht="29.25" x14ac:dyDescent="0.2">
      <c r="A56" s="92" t="s">
        <v>150</v>
      </c>
      <c r="B56" s="138"/>
      <c r="C56" s="143"/>
      <c r="D56" s="138"/>
      <c r="E56" s="138"/>
      <c r="F56" s="101"/>
      <c r="G56" s="79"/>
    </row>
    <row r="57" spans="1:7" x14ac:dyDescent="0.2">
      <c r="A57" s="92" t="s">
        <v>41</v>
      </c>
      <c r="B57" s="138">
        <v>2892.93</v>
      </c>
      <c r="C57" s="143">
        <v>5000</v>
      </c>
      <c r="D57" s="138">
        <v>5000</v>
      </c>
      <c r="E57" s="138">
        <v>3033.23</v>
      </c>
      <c r="F57" s="101">
        <f t="shared" si="0"/>
        <v>104.84975440124717</v>
      </c>
      <c r="G57" s="79">
        <f t="shared" si="1"/>
        <v>60.6646</v>
      </c>
    </row>
    <row r="58" spans="1:7" x14ac:dyDescent="0.2">
      <c r="A58" s="92" t="s">
        <v>83</v>
      </c>
      <c r="B58" s="138">
        <v>227802.33</v>
      </c>
      <c r="C58" s="143">
        <v>281470</v>
      </c>
      <c r="D58" s="138">
        <v>281470</v>
      </c>
      <c r="E58" s="138">
        <v>226263.15</v>
      </c>
      <c r="F58" s="101">
        <f t="shared" si="0"/>
        <v>99.32433526909054</v>
      </c>
      <c r="G58" s="79">
        <f t="shared" si="1"/>
        <v>80.386240096635518</v>
      </c>
    </row>
    <row r="59" spans="1:7" x14ac:dyDescent="0.2">
      <c r="A59" s="92" t="s">
        <v>149</v>
      </c>
      <c r="B59" s="138"/>
      <c r="C59" s="143">
        <v>0</v>
      </c>
      <c r="D59" s="138"/>
      <c r="E59" s="138"/>
      <c r="F59" s="101"/>
      <c r="G59" s="79"/>
    </row>
    <row r="60" spans="1:7" x14ac:dyDescent="0.2">
      <c r="A60" s="92" t="s">
        <v>148</v>
      </c>
      <c r="B60" s="138"/>
      <c r="C60" s="101">
        <v>0</v>
      </c>
      <c r="D60" s="138"/>
      <c r="E60" s="138"/>
      <c r="F60" s="101"/>
      <c r="G60" s="79"/>
    </row>
    <row r="61" spans="1:7" ht="19.5" x14ac:dyDescent="0.2">
      <c r="A61" s="92" t="s">
        <v>42</v>
      </c>
      <c r="B61" s="138"/>
      <c r="C61" s="143">
        <v>2500</v>
      </c>
      <c r="D61" s="138">
        <v>2500</v>
      </c>
      <c r="E61" s="138"/>
      <c r="F61" s="101"/>
      <c r="G61" s="79">
        <f t="shared" si="1"/>
        <v>0</v>
      </c>
    </row>
    <row r="62" spans="1:7" x14ac:dyDescent="0.2">
      <c r="A62" s="92" t="s">
        <v>43</v>
      </c>
      <c r="B62" s="138">
        <v>682.77</v>
      </c>
      <c r="C62" s="143">
        <v>600</v>
      </c>
      <c r="D62" s="138">
        <v>600</v>
      </c>
      <c r="E62" s="138">
        <v>443.82</v>
      </c>
      <c r="F62" s="101">
        <f t="shared" si="0"/>
        <v>65.002856013005854</v>
      </c>
      <c r="G62" s="79">
        <f t="shared" si="1"/>
        <v>73.97</v>
      </c>
    </row>
    <row r="63" spans="1:7" x14ac:dyDescent="0.2">
      <c r="A63" s="92" t="s">
        <v>44</v>
      </c>
      <c r="B63" s="138">
        <v>1770.25</v>
      </c>
      <c r="C63" s="143">
        <v>3000</v>
      </c>
      <c r="D63" s="138">
        <v>3000</v>
      </c>
      <c r="E63" s="138">
        <v>2006.71</v>
      </c>
      <c r="F63" s="101">
        <f t="shared" si="0"/>
        <v>113.35743539048157</v>
      </c>
      <c r="G63" s="79">
        <f t="shared" si="1"/>
        <v>66.890333333333331</v>
      </c>
    </row>
    <row r="64" spans="1:7" x14ac:dyDescent="0.2">
      <c r="A64" s="92" t="s">
        <v>45</v>
      </c>
      <c r="B64" s="138">
        <v>1357.73</v>
      </c>
      <c r="C64" s="143">
        <v>2000</v>
      </c>
      <c r="D64" s="138">
        <v>2000</v>
      </c>
      <c r="E64" s="138">
        <v>4277.96</v>
      </c>
      <c r="F64" s="101">
        <f t="shared" si="0"/>
        <v>315.0817909304501</v>
      </c>
      <c r="G64" s="79">
        <f t="shared" si="1"/>
        <v>213.89800000000002</v>
      </c>
    </row>
    <row r="65" spans="1:7" ht="18.75" x14ac:dyDescent="0.2">
      <c r="A65" s="90" t="s">
        <v>46</v>
      </c>
      <c r="B65" s="101">
        <v>4130.03</v>
      </c>
      <c r="C65" s="144">
        <f>C61+C62+C63+C64</f>
        <v>8100</v>
      </c>
      <c r="D65" s="101">
        <f>D61+D62+D63+D64</f>
        <v>8100</v>
      </c>
      <c r="E65" s="101">
        <v>4744.01</v>
      </c>
      <c r="F65" s="101">
        <f t="shared" si="0"/>
        <v>114.86623583848061</v>
      </c>
      <c r="G65" s="79">
        <f t="shared" si="1"/>
        <v>58.568024691358019</v>
      </c>
    </row>
    <row r="66" spans="1:7" ht="29.25" x14ac:dyDescent="0.2">
      <c r="A66" s="92" t="s">
        <v>47</v>
      </c>
      <c r="B66" s="138"/>
      <c r="C66" s="143"/>
      <c r="D66" s="138"/>
      <c r="E66" s="138"/>
      <c r="F66" s="101"/>
      <c r="G66" s="79"/>
    </row>
    <row r="67" spans="1:7" x14ac:dyDescent="0.2">
      <c r="A67" s="92" t="s">
        <v>48</v>
      </c>
      <c r="B67" s="138">
        <v>144.86000000000001</v>
      </c>
      <c r="C67" s="143">
        <v>0</v>
      </c>
      <c r="D67" s="138">
        <v>0</v>
      </c>
      <c r="E67" s="138">
        <v>46.83</v>
      </c>
      <c r="F67" s="101">
        <f t="shared" si="0"/>
        <v>32.327764738368074</v>
      </c>
      <c r="G67" s="79"/>
    </row>
    <row r="68" spans="1:7" x14ac:dyDescent="0.2">
      <c r="A68" s="92" t="s">
        <v>49</v>
      </c>
      <c r="B68" s="138">
        <v>77.08</v>
      </c>
      <c r="C68" s="143">
        <v>1000</v>
      </c>
      <c r="D68" s="138">
        <v>1000</v>
      </c>
      <c r="E68" s="138">
        <v>123.11</v>
      </c>
      <c r="F68" s="101">
        <f t="shared" si="0"/>
        <v>159.71717695900364</v>
      </c>
      <c r="G68" s="79">
        <f t="shared" si="1"/>
        <v>12.311</v>
      </c>
    </row>
    <row r="69" spans="1:7" x14ac:dyDescent="0.2">
      <c r="A69" s="92" t="s">
        <v>112</v>
      </c>
      <c r="B69" s="138">
        <v>219</v>
      </c>
      <c r="C69" s="138">
        <v>600</v>
      </c>
      <c r="D69" s="138">
        <v>600</v>
      </c>
      <c r="E69" s="138">
        <v>186</v>
      </c>
      <c r="F69" s="101">
        <f t="shared" si="0"/>
        <v>84.93150684931507</v>
      </c>
      <c r="G69" s="79">
        <f t="shared" si="1"/>
        <v>31</v>
      </c>
    </row>
    <row r="70" spans="1:7" x14ac:dyDescent="0.2">
      <c r="A70" s="92" t="s">
        <v>50</v>
      </c>
      <c r="B70" s="138">
        <v>168</v>
      </c>
      <c r="C70" s="143"/>
      <c r="D70" s="138"/>
      <c r="E70" s="138"/>
      <c r="F70" s="101">
        <f t="shared" ref="F70:F87" si="2">E70/B70*100</f>
        <v>0</v>
      </c>
      <c r="G70" s="79"/>
    </row>
    <row r="71" spans="1:7" x14ac:dyDescent="0.2">
      <c r="A71" s="92" t="s">
        <v>51</v>
      </c>
      <c r="B71" s="138">
        <v>0</v>
      </c>
      <c r="C71" s="143">
        <v>0</v>
      </c>
      <c r="D71" s="138">
        <v>0</v>
      </c>
      <c r="E71" s="138"/>
      <c r="F71" s="101"/>
      <c r="G71" s="79"/>
    </row>
    <row r="72" spans="1:7" ht="19.5" x14ac:dyDescent="0.2">
      <c r="A72" s="92" t="s">
        <v>52</v>
      </c>
      <c r="B72" s="138">
        <v>3521.09</v>
      </c>
      <c r="C72" s="143">
        <v>0</v>
      </c>
      <c r="D72" s="138">
        <v>0</v>
      </c>
      <c r="E72" s="138">
        <v>4388.07</v>
      </c>
      <c r="F72" s="101">
        <f t="shared" si="2"/>
        <v>124.62248905878577</v>
      </c>
      <c r="G72" s="79"/>
    </row>
    <row r="73" spans="1:7" ht="0.75" hidden="1" customHeight="1" x14ac:dyDescent="0.2">
      <c r="A73" s="90" t="s">
        <v>105</v>
      </c>
      <c r="B73" s="138"/>
      <c r="C73" s="143"/>
      <c r="D73" s="138"/>
      <c r="E73" s="138"/>
      <c r="F73" s="101" t="e">
        <f t="shared" si="2"/>
        <v>#DIV/0!</v>
      </c>
      <c r="G73" s="79" t="e">
        <f t="shared" ref="G73:G81" si="3">E73/D73*100</f>
        <v>#DIV/0!</v>
      </c>
    </row>
    <row r="74" spans="1:7" hidden="1" x14ac:dyDescent="0.2">
      <c r="A74" s="92" t="s">
        <v>106</v>
      </c>
      <c r="B74" s="138"/>
      <c r="C74" s="143"/>
      <c r="D74" s="138"/>
      <c r="E74" s="138"/>
      <c r="F74" s="101" t="e">
        <f t="shared" si="2"/>
        <v>#DIV/0!</v>
      </c>
      <c r="G74" s="79" t="e">
        <f t="shared" si="3"/>
        <v>#DIV/0!</v>
      </c>
    </row>
    <row r="75" spans="1:7" ht="27.75" x14ac:dyDescent="0.2">
      <c r="A75" s="90" t="s">
        <v>199</v>
      </c>
      <c r="B75" s="101">
        <v>413.81</v>
      </c>
      <c r="C75" s="144">
        <v>0</v>
      </c>
      <c r="D75" s="101"/>
      <c r="E75" s="101">
        <v>417.09</v>
      </c>
      <c r="F75" s="101">
        <f t="shared" si="2"/>
        <v>100.79263430076604</v>
      </c>
      <c r="G75" s="79"/>
    </row>
    <row r="76" spans="1:7" ht="18.75" x14ac:dyDescent="0.2">
      <c r="A76" s="90" t="s">
        <v>200</v>
      </c>
      <c r="B76" s="101">
        <v>413.81</v>
      </c>
      <c r="C76" s="144">
        <v>0</v>
      </c>
      <c r="D76" s="101">
        <v>0</v>
      </c>
      <c r="E76" s="101">
        <v>417.09</v>
      </c>
      <c r="F76" s="101">
        <f t="shared" si="2"/>
        <v>100.79263430076604</v>
      </c>
      <c r="G76" s="79"/>
    </row>
    <row r="77" spans="1:7" ht="19.5" x14ac:dyDescent="0.2">
      <c r="A77" s="92" t="s">
        <v>201</v>
      </c>
      <c r="B77" s="138">
        <v>413.81</v>
      </c>
      <c r="C77" s="144">
        <v>0</v>
      </c>
      <c r="D77" s="101">
        <v>0</v>
      </c>
      <c r="E77" s="101">
        <v>417.09</v>
      </c>
      <c r="F77" s="101">
        <f t="shared" si="2"/>
        <v>100.79263430076604</v>
      </c>
      <c r="G77" s="79"/>
    </row>
    <row r="78" spans="1:7" s="7" customFormat="1" ht="27.75" x14ac:dyDescent="0.2">
      <c r="A78" s="90" t="s">
        <v>202</v>
      </c>
      <c r="B78" s="101">
        <v>399.57</v>
      </c>
      <c r="C78" s="143">
        <v>0</v>
      </c>
      <c r="D78" s="101">
        <v>0</v>
      </c>
      <c r="E78" s="101"/>
      <c r="F78" s="101">
        <f t="shared" si="2"/>
        <v>0</v>
      </c>
      <c r="G78" s="79"/>
    </row>
    <row r="79" spans="1:7" s="7" customFormat="1" x14ac:dyDescent="0.2">
      <c r="A79" s="90" t="s">
        <v>203</v>
      </c>
      <c r="B79" s="101">
        <v>399.57</v>
      </c>
      <c r="C79" s="143">
        <v>0</v>
      </c>
      <c r="D79" s="101">
        <v>0</v>
      </c>
      <c r="E79" s="101"/>
      <c r="F79" s="101">
        <f t="shared" si="2"/>
        <v>0</v>
      </c>
      <c r="G79" s="79"/>
    </row>
    <row r="80" spans="1:7" s="7" customFormat="1" x14ac:dyDescent="0.2">
      <c r="A80" s="92" t="s">
        <v>204</v>
      </c>
      <c r="B80" s="138">
        <v>399.57</v>
      </c>
      <c r="C80" s="143">
        <v>0</v>
      </c>
      <c r="D80" s="138">
        <v>0</v>
      </c>
      <c r="E80" s="138"/>
      <c r="F80" s="101">
        <f t="shared" si="2"/>
        <v>0</v>
      </c>
      <c r="G80" s="79"/>
    </row>
    <row r="81" spans="1:7" s="7" customFormat="1" ht="18.75" x14ac:dyDescent="0.2">
      <c r="A81" s="90" t="s">
        <v>53</v>
      </c>
      <c r="B81" s="101">
        <v>1000</v>
      </c>
      <c r="C81" s="144">
        <v>18000</v>
      </c>
      <c r="D81" s="101">
        <v>18000</v>
      </c>
      <c r="E81" s="101">
        <v>3250</v>
      </c>
      <c r="F81" s="101">
        <f t="shared" si="2"/>
        <v>325</v>
      </c>
      <c r="G81" s="79">
        <f t="shared" si="3"/>
        <v>18.055555555555554</v>
      </c>
    </row>
    <row r="82" spans="1:7" ht="18.75" x14ac:dyDescent="0.2">
      <c r="A82" s="90" t="s">
        <v>54</v>
      </c>
      <c r="B82" s="101">
        <v>1000</v>
      </c>
      <c r="C82" s="144">
        <v>0</v>
      </c>
      <c r="D82" s="101">
        <v>0</v>
      </c>
      <c r="E82" s="101">
        <v>3250</v>
      </c>
      <c r="F82" s="101">
        <f t="shared" si="2"/>
        <v>325</v>
      </c>
      <c r="G82" s="79"/>
    </row>
    <row r="83" spans="1:7" x14ac:dyDescent="0.2">
      <c r="A83" s="90" t="s">
        <v>55</v>
      </c>
      <c r="B83" s="101"/>
      <c r="C83" s="143">
        <v>0</v>
      </c>
      <c r="D83" s="101">
        <v>0</v>
      </c>
      <c r="E83" s="101"/>
      <c r="F83" s="101"/>
      <c r="G83" s="79"/>
    </row>
    <row r="84" spans="1:7" x14ac:dyDescent="0.2">
      <c r="A84" s="92" t="s">
        <v>56</v>
      </c>
      <c r="B84" s="138"/>
      <c r="C84" s="143">
        <v>0</v>
      </c>
      <c r="D84" s="138">
        <v>0</v>
      </c>
      <c r="E84" s="138"/>
      <c r="F84" s="101"/>
      <c r="G84" s="79"/>
    </row>
    <row r="85" spans="1:7" x14ac:dyDescent="0.2">
      <c r="A85" s="92" t="s">
        <v>57</v>
      </c>
      <c r="B85" s="101"/>
      <c r="C85" s="144">
        <v>0</v>
      </c>
      <c r="D85" s="101">
        <v>0</v>
      </c>
      <c r="E85" s="101"/>
      <c r="F85" s="101"/>
      <c r="G85" s="79"/>
    </row>
    <row r="86" spans="1:7" ht="18.75" x14ac:dyDescent="0.2">
      <c r="A86" s="90" t="s">
        <v>146</v>
      </c>
      <c r="B86" s="101">
        <v>1000</v>
      </c>
      <c r="C86" s="144">
        <v>0</v>
      </c>
      <c r="D86" s="101">
        <v>0</v>
      </c>
      <c r="E86" s="101">
        <v>3250</v>
      </c>
      <c r="F86" s="101">
        <f t="shared" si="2"/>
        <v>325</v>
      </c>
      <c r="G86" s="79"/>
    </row>
    <row r="87" spans="1:7" ht="19.5" x14ac:dyDescent="0.2">
      <c r="A87" s="92" t="s">
        <v>147</v>
      </c>
      <c r="B87" s="138">
        <v>1000</v>
      </c>
      <c r="C87" s="143">
        <v>0</v>
      </c>
      <c r="D87" s="138">
        <v>0</v>
      </c>
      <c r="E87" s="138"/>
      <c r="F87" s="101">
        <f t="shared" si="2"/>
        <v>0</v>
      </c>
      <c r="G87" s="79"/>
    </row>
    <row r="88" spans="1:7" ht="19.5" x14ac:dyDescent="0.2">
      <c r="A88" s="92" t="s">
        <v>58</v>
      </c>
      <c r="B88" s="81"/>
      <c r="C88" s="84"/>
      <c r="D88" s="81"/>
      <c r="E88" s="81"/>
      <c r="F88" s="101"/>
      <c r="G88" s="79"/>
    </row>
    <row r="89" spans="1:7" ht="18.75" x14ac:dyDescent="0.2">
      <c r="A89" s="90" t="s">
        <v>59</v>
      </c>
      <c r="B89" s="79"/>
      <c r="C89" s="84"/>
      <c r="D89" s="79"/>
      <c r="E89" s="79"/>
      <c r="F89" s="101"/>
      <c r="G89" s="79"/>
    </row>
    <row r="90" spans="1:7" x14ac:dyDescent="0.2">
      <c r="A90" s="92" t="s">
        <v>60</v>
      </c>
      <c r="B90" s="81"/>
      <c r="C90" s="84"/>
      <c r="D90" s="81"/>
      <c r="E90" s="81"/>
      <c r="F90" s="101"/>
      <c r="G90" s="79"/>
    </row>
    <row r="91" spans="1:7" x14ac:dyDescent="0.2">
      <c r="A91" s="93" t="s">
        <v>61</v>
      </c>
      <c r="B91" s="79"/>
      <c r="C91" s="82"/>
      <c r="D91" s="79"/>
      <c r="E91" s="79"/>
      <c r="F91" s="101"/>
      <c r="G91" s="79"/>
    </row>
    <row r="92" spans="1:7" ht="0.75" hidden="1" customHeight="1" x14ac:dyDescent="0.2">
      <c r="B92" s="4"/>
      <c r="C92" s="4"/>
      <c r="D92" s="15"/>
      <c r="E92" s="4"/>
      <c r="F92" s="101"/>
      <c r="G92" s="4"/>
    </row>
    <row r="93" spans="1:7" hidden="1" x14ac:dyDescent="0.2">
      <c r="B93" s="6"/>
      <c r="C93" s="2"/>
      <c r="D93" s="6"/>
      <c r="E93" s="6"/>
      <c r="F93" s="101"/>
      <c r="G93" s="6"/>
    </row>
    <row r="94" spans="1:7" x14ac:dyDescent="0.2">
      <c r="F94" s="101"/>
    </row>
    <row r="95" spans="1:7" x14ac:dyDescent="0.2">
      <c r="F95" s="101"/>
    </row>
    <row r="96" spans="1:7" x14ac:dyDescent="0.2">
      <c r="F96" s="101"/>
    </row>
  </sheetData>
  <mergeCells count="1">
    <mergeCell ref="B1:G1"/>
  </mergeCells>
  <pageMargins left="0.4" right="0.2" top="1" bottom="0.57999999999999996" header="0.5" footer="0.5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8"/>
  <sheetViews>
    <sheetView workbookViewId="0">
      <selection activeCell="L28" sqref="L28"/>
    </sheetView>
  </sheetViews>
  <sheetFormatPr defaultColWidth="9.140625" defaultRowHeight="11.25" x14ac:dyDescent="0.15"/>
  <cols>
    <col min="1" max="1" width="37" style="17" customWidth="1"/>
    <col min="2" max="2" width="13.85546875" style="17" customWidth="1"/>
    <col min="3" max="3" width="14.5703125" style="17" customWidth="1"/>
    <col min="4" max="4" width="13.28515625" style="17" customWidth="1"/>
    <col min="5" max="5" width="15.28515625" style="17" customWidth="1"/>
    <col min="6" max="7" width="7.28515625" style="17" customWidth="1"/>
    <col min="8" max="16384" width="9.140625" style="17"/>
  </cols>
  <sheetData>
    <row r="1" spans="1:13" ht="15.75" customHeight="1" x14ac:dyDescent="0.15">
      <c r="A1" s="193" t="s">
        <v>225</v>
      </c>
      <c r="B1" s="194"/>
      <c r="C1" s="194"/>
      <c r="D1" s="194"/>
      <c r="E1" s="194"/>
      <c r="F1" s="194"/>
      <c r="G1" s="72"/>
    </row>
    <row r="2" spans="1:13" ht="24.75" thickBot="1" x14ac:dyDescent="0.2">
      <c r="A2" s="99" t="s">
        <v>0</v>
      </c>
      <c r="B2" s="100" t="s">
        <v>189</v>
      </c>
      <c r="C2" s="100" t="s">
        <v>190</v>
      </c>
      <c r="D2" s="100" t="s">
        <v>191</v>
      </c>
      <c r="E2" s="100" t="s">
        <v>229</v>
      </c>
      <c r="F2" s="100" t="s">
        <v>1</v>
      </c>
      <c r="G2" s="100" t="s">
        <v>2</v>
      </c>
    </row>
    <row r="3" spans="1:13" ht="12" x14ac:dyDescent="0.2">
      <c r="A3" s="95" t="s">
        <v>114</v>
      </c>
      <c r="B3" s="86">
        <v>8569.25</v>
      </c>
      <c r="C3" s="86">
        <v>0</v>
      </c>
      <c r="D3" s="86"/>
      <c r="E3" s="86">
        <v>0</v>
      </c>
      <c r="F3" s="87">
        <f>E3/B3*100</f>
        <v>0</v>
      </c>
      <c r="G3" s="87" t="e">
        <f>E3/D3*100</f>
        <v>#DIV/0!</v>
      </c>
    </row>
    <row r="4" spans="1:13" ht="12" x14ac:dyDescent="0.2">
      <c r="A4" s="95" t="s">
        <v>152</v>
      </c>
      <c r="B4" s="86">
        <v>46675.7</v>
      </c>
      <c r="C4" s="86"/>
      <c r="D4" s="86"/>
      <c r="E4" s="86"/>
      <c r="F4" s="87">
        <f t="shared" ref="F4:F11" si="0">E4/B4*100</f>
        <v>0</v>
      </c>
      <c r="G4" s="87">
        <v>0</v>
      </c>
    </row>
    <row r="5" spans="1:13" ht="12" x14ac:dyDescent="0.2">
      <c r="A5" s="95" t="s">
        <v>182</v>
      </c>
      <c r="B5" s="86"/>
      <c r="C5" s="86"/>
      <c r="D5" s="86"/>
      <c r="E5" s="86"/>
      <c r="F5" s="87">
        <v>0</v>
      </c>
      <c r="G5" s="87">
        <v>0</v>
      </c>
    </row>
    <row r="6" spans="1:13" ht="12" x14ac:dyDescent="0.2">
      <c r="A6" s="95" t="s">
        <v>113</v>
      </c>
      <c r="B6" s="86"/>
      <c r="C6" s="86"/>
      <c r="D6" s="86"/>
      <c r="E6" s="86"/>
      <c r="F6" s="87">
        <v>0</v>
      </c>
      <c r="G6" s="87">
        <v>0</v>
      </c>
    </row>
    <row r="7" spans="1:13" ht="24" x14ac:dyDescent="0.2">
      <c r="A7" s="95" t="s">
        <v>93</v>
      </c>
      <c r="B7" s="86"/>
      <c r="C7" s="86">
        <v>0</v>
      </c>
      <c r="D7" s="86">
        <v>1049.78</v>
      </c>
      <c r="E7" s="86">
        <v>1049.78</v>
      </c>
      <c r="F7" s="87">
        <v>0</v>
      </c>
      <c r="G7" s="87">
        <v>0</v>
      </c>
    </row>
    <row r="8" spans="1:13" ht="12" x14ac:dyDescent="0.2">
      <c r="A8" s="95" t="s">
        <v>94</v>
      </c>
      <c r="B8" s="86"/>
      <c r="C8" s="86">
        <v>7088.03</v>
      </c>
      <c r="D8" s="86">
        <v>7088.03</v>
      </c>
      <c r="E8" s="86">
        <v>7088.03</v>
      </c>
      <c r="F8" s="87">
        <v>0</v>
      </c>
      <c r="G8" s="87">
        <f t="shared" ref="G8:G10" si="1">E8/D8*100</f>
        <v>100</v>
      </c>
    </row>
    <row r="9" spans="1:13" ht="12" x14ac:dyDescent="0.2">
      <c r="A9" s="95" t="s">
        <v>95</v>
      </c>
      <c r="B9" s="86">
        <v>283534.06</v>
      </c>
      <c r="C9" s="86">
        <v>344896.59</v>
      </c>
      <c r="D9" s="86">
        <v>344896.59</v>
      </c>
      <c r="E9" s="86">
        <v>0</v>
      </c>
      <c r="F9" s="87">
        <f t="shared" si="0"/>
        <v>0</v>
      </c>
      <c r="G9" s="87">
        <v>0</v>
      </c>
    </row>
    <row r="10" spans="1:13" ht="12" x14ac:dyDescent="0.2">
      <c r="A10" s="95" t="s">
        <v>227</v>
      </c>
      <c r="B10" s="86">
        <v>679994.59</v>
      </c>
      <c r="C10" s="86">
        <v>968526.45</v>
      </c>
      <c r="D10" s="86">
        <v>747557.16</v>
      </c>
      <c r="E10" s="86">
        <v>747557.16</v>
      </c>
      <c r="F10" s="87">
        <f t="shared" si="0"/>
        <v>109.93575110649043</v>
      </c>
      <c r="G10" s="87">
        <f t="shared" si="1"/>
        <v>100</v>
      </c>
    </row>
    <row r="11" spans="1:13" ht="12" x14ac:dyDescent="0.2">
      <c r="A11" s="95" t="s">
        <v>228</v>
      </c>
      <c r="B11" s="86">
        <v>1080</v>
      </c>
      <c r="C11" s="86">
        <v>1530</v>
      </c>
      <c r="D11" s="86">
        <v>1530</v>
      </c>
      <c r="E11" s="86">
        <v>1530</v>
      </c>
      <c r="F11" s="87">
        <f t="shared" si="0"/>
        <v>141.66666666666669</v>
      </c>
      <c r="G11" s="87">
        <v>0</v>
      </c>
    </row>
    <row r="12" spans="1:13" ht="12" x14ac:dyDescent="0.2">
      <c r="A12" s="95" t="s">
        <v>151</v>
      </c>
      <c r="B12" s="86"/>
      <c r="C12" s="86">
        <v>0</v>
      </c>
      <c r="D12" s="86">
        <v>0</v>
      </c>
      <c r="E12" s="86">
        <v>0</v>
      </c>
      <c r="F12" s="87">
        <v>0</v>
      </c>
      <c r="G12" s="87">
        <v>0</v>
      </c>
    </row>
    <row r="13" spans="1:13" ht="15" customHeight="1" x14ac:dyDescent="0.15">
      <c r="A13" s="97"/>
      <c r="B13" s="72"/>
      <c r="C13" s="72"/>
      <c r="D13" s="72"/>
      <c r="E13" s="72"/>
      <c r="F13" s="72"/>
      <c r="G13" s="72"/>
    </row>
    <row r="14" spans="1:13" ht="27" customHeight="1" thickBot="1" x14ac:dyDescent="0.25">
      <c r="A14" s="98" t="s">
        <v>226</v>
      </c>
      <c r="B14" s="73"/>
      <c r="C14" s="72"/>
      <c r="D14" s="72"/>
      <c r="E14" s="72"/>
      <c r="F14" s="72"/>
      <c r="G14" s="72"/>
    </row>
    <row r="15" spans="1:13" ht="16.5" hidden="1" customHeight="1" thickBot="1" x14ac:dyDescent="0.2">
      <c r="A15" s="97"/>
      <c r="B15" s="72"/>
      <c r="C15" s="72"/>
      <c r="D15" s="72"/>
      <c r="E15" s="72"/>
      <c r="F15" s="72"/>
      <c r="G15" s="72"/>
      <c r="M15" s="25"/>
    </row>
    <row r="16" spans="1:13" ht="24.75" thickBot="1" x14ac:dyDescent="0.2">
      <c r="A16" s="96" t="s">
        <v>0</v>
      </c>
      <c r="B16" s="100" t="s">
        <v>189</v>
      </c>
      <c r="C16" s="100" t="s">
        <v>190</v>
      </c>
      <c r="D16" s="100" t="s">
        <v>191</v>
      </c>
      <c r="E16" s="100" t="s">
        <v>229</v>
      </c>
      <c r="F16" s="100" t="s">
        <v>1</v>
      </c>
      <c r="G16" s="100" t="s">
        <v>2</v>
      </c>
    </row>
    <row r="17" spans="1:7" ht="12" x14ac:dyDescent="0.2">
      <c r="A17" s="95" t="s">
        <v>114</v>
      </c>
      <c r="B17" s="88">
        <v>8569.25</v>
      </c>
      <c r="C17" s="86">
        <v>84321.95</v>
      </c>
      <c r="D17" s="86">
        <v>55076.84</v>
      </c>
      <c r="E17" s="86">
        <v>55076.84</v>
      </c>
      <c r="F17" s="87">
        <f>E17/B17*100</f>
        <v>642.72649298363331</v>
      </c>
      <c r="G17" s="87">
        <f>E17/D17*100</f>
        <v>100</v>
      </c>
    </row>
    <row r="18" spans="1:7" ht="12" x14ac:dyDescent="0.2">
      <c r="A18" s="95" t="s">
        <v>152</v>
      </c>
      <c r="B18" s="88">
        <v>46675.7</v>
      </c>
      <c r="C18" s="86">
        <v>29192.28</v>
      </c>
      <c r="D18" s="86"/>
      <c r="E18" s="86"/>
      <c r="F18" s="87">
        <f t="shared" ref="F18:F26" si="2">E18/B18*100</f>
        <v>0</v>
      </c>
      <c r="G18" s="87">
        <v>0</v>
      </c>
    </row>
    <row r="19" spans="1:7" ht="12" x14ac:dyDescent="0.2">
      <c r="A19" s="95" t="s">
        <v>182</v>
      </c>
      <c r="B19" s="88"/>
      <c r="C19" s="86"/>
      <c r="D19" s="86"/>
      <c r="E19" s="86"/>
      <c r="F19" s="87">
        <v>0</v>
      </c>
      <c r="G19" s="87">
        <v>0</v>
      </c>
    </row>
    <row r="20" spans="1:7" ht="12" x14ac:dyDescent="0.2">
      <c r="A20" s="95" t="s">
        <v>113</v>
      </c>
      <c r="B20" s="88"/>
      <c r="C20" s="86"/>
      <c r="D20" s="86"/>
      <c r="E20" s="86"/>
      <c r="F20" s="87">
        <v>0</v>
      </c>
      <c r="G20" s="87">
        <v>0</v>
      </c>
    </row>
    <row r="21" spans="1:7" ht="24" x14ac:dyDescent="0.2">
      <c r="A21" s="95" t="s">
        <v>93</v>
      </c>
      <c r="B21" s="88"/>
      <c r="C21" s="86"/>
      <c r="D21" s="86">
        <v>498.58</v>
      </c>
      <c r="E21" s="86">
        <v>498.58</v>
      </c>
      <c r="F21" s="87">
        <v>0</v>
      </c>
      <c r="G21" s="87">
        <v>0</v>
      </c>
    </row>
    <row r="22" spans="1:7" ht="12" x14ac:dyDescent="0.2">
      <c r="A22" s="95" t="s">
        <v>94</v>
      </c>
      <c r="B22" s="88"/>
      <c r="C22" s="86">
        <v>6636.36</v>
      </c>
      <c r="D22" s="86">
        <v>6964.53</v>
      </c>
      <c r="E22" s="86">
        <v>6964.53</v>
      </c>
      <c r="F22" s="87">
        <v>0</v>
      </c>
      <c r="G22" s="87">
        <f t="shared" ref="G22:G26" si="3">E22/D22*100</f>
        <v>100</v>
      </c>
    </row>
    <row r="23" spans="1:7" ht="12" x14ac:dyDescent="0.2">
      <c r="A23" s="95" t="s">
        <v>95</v>
      </c>
      <c r="B23" s="88">
        <v>283534.06</v>
      </c>
      <c r="C23" s="86">
        <v>347501.59</v>
      </c>
      <c r="D23" s="86">
        <v>301407.45</v>
      </c>
      <c r="E23" s="86">
        <v>301407.45</v>
      </c>
      <c r="F23" s="87">
        <f t="shared" si="2"/>
        <v>106.30378939306269</v>
      </c>
      <c r="G23" s="87">
        <f t="shared" si="3"/>
        <v>100</v>
      </c>
    </row>
    <row r="24" spans="1:7" ht="12" x14ac:dyDescent="0.2">
      <c r="A24" s="95" t="s">
        <v>227</v>
      </c>
      <c r="B24" s="88"/>
      <c r="C24" s="86">
        <v>968526.45</v>
      </c>
      <c r="D24" s="86">
        <v>744106.19</v>
      </c>
      <c r="E24" s="86">
        <v>744106.19</v>
      </c>
      <c r="F24" s="87">
        <v>0</v>
      </c>
      <c r="G24" s="87">
        <f t="shared" si="3"/>
        <v>100</v>
      </c>
    </row>
    <row r="25" spans="1:7" ht="12.75" x14ac:dyDescent="0.2">
      <c r="A25" s="95" t="s">
        <v>228</v>
      </c>
      <c r="B25" s="102">
        <v>0</v>
      </c>
      <c r="C25" s="86">
        <v>0</v>
      </c>
      <c r="D25" s="86">
        <v>1462</v>
      </c>
      <c r="E25" s="86">
        <v>1462</v>
      </c>
      <c r="F25" s="87" t="e">
        <f t="shared" si="2"/>
        <v>#DIV/0!</v>
      </c>
      <c r="G25" s="87">
        <v>0</v>
      </c>
    </row>
    <row r="26" spans="1:7" ht="12" x14ac:dyDescent="0.2">
      <c r="A26" s="95" t="s">
        <v>151</v>
      </c>
      <c r="B26" s="88">
        <v>960</v>
      </c>
      <c r="C26" s="86">
        <v>9600.08</v>
      </c>
      <c r="D26" s="86">
        <v>5116.43</v>
      </c>
      <c r="E26" s="86">
        <v>5116.43</v>
      </c>
      <c r="F26" s="87">
        <f t="shared" si="2"/>
        <v>532.96145833333344</v>
      </c>
      <c r="G26" s="87">
        <f t="shared" si="3"/>
        <v>100</v>
      </c>
    </row>
    <row r="27" spans="1:7" ht="12" x14ac:dyDescent="0.2">
      <c r="A27" s="95" t="s">
        <v>151</v>
      </c>
      <c r="B27" s="88"/>
      <c r="C27" s="86"/>
      <c r="D27" s="86"/>
      <c r="E27" s="88"/>
      <c r="F27" s="87"/>
      <c r="G27" s="87"/>
    </row>
    <row r="28" spans="1:7" ht="12" x14ac:dyDescent="0.2">
      <c r="A28" s="85"/>
      <c r="B28" s="85"/>
      <c r="C28" s="86"/>
      <c r="D28" s="85"/>
      <c r="E28" s="85"/>
      <c r="F28" s="85"/>
      <c r="G28" s="85"/>
    </row>
  </sheetData>
  <mergeCells count="1">
    <mergeCell ref="A1:F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3"/>
  <sheetViews>
    <sheetView topLeftCell="A19" workbookViewId="0">
      <selection activeCell="D33" sqref="D33"/>
    </sheetView>
  </sheetViews>
  <sheetFormatPr defaultColWidth="9.140625" defaultRowHeight="12.75" x14ac:dyDescent="0.2"/>
  <cols>
    <col min="1" max="1" width="37.7109375" style="17" customWidth="1"/>
    <col min="2" max="2" width="14.5703125" style="17" hidden="1" customWidth="1"/>
    <col min="3" max="3" width="12.7109375" style="50" customWidth="1"/>
    <col min="4" max="4" width="14.85546875" style="37" customWidth="1"/>
    <col min="5" max="5" width="14" style="40" customWidth="1"/>
    <col min="6" max="6" width="7.28515625" style="35" customWidth="1"/>
    <col min="7" max="8" width="9.140625" style="17"/>
    <col min="9" max="9" width="11.28515625" style="17" bestFit="1" customWidth="1"/>
    <col min="10" max="16384" width="9.140625" style="17"/>
  </cols>
  <sheetData>
    <row r="1" spans="1:6" ht="13.5" customHeight="1" thickBot="1" x14ac:dyDescent="0.2">
      <c r="A1" s="195" t="s">
        <v>223</v>
      </c>
      <c r="B1" s="196"/>
      <c r="C1" s="196"/>
      <c r="D1" s="196"/>
      <c r="E1" s="196"/>
      <c r="F1" s="197"/>
    </row>
    <row r="2" spans="1:6" ht="26.25" thickTop="1" x14ac:dyDescent="0.15">
      <c r="A2" s="151" t="s">
        <v>0</v>
      </c>
      <c r="B2" s="152" t="s">
        <v>92</v>
      </c>
      <c r="C2" s="153" t="s">
        <v>185</v>
      </c>
      <c r="D2" s="154" t="s">
        <v>192</v>
      </c>
      <c r="E2" s="154" t="s">
        <v>194</v>
      </c>
      <c r="F2" s="155" t="s">
        <v>224</v>
      </c>
    </row>
    <row r="3" spans="1:6" x14ac:dyDescent="0.15">
      <c r="A3" s="156">
        <v>1</v>
      </c>
      <c r="B3" s="24">
        <v>2</v>
      </c>
      <c r="C3" s="49">
        <v>2</v>
      </c>
      <c r="D3" s="36">
        <v>3</v>
      </c>
      <c r="E3" s="34">
        <v>4</v>
      </c>
      <c r="F3" s="157">
        <v>5</v>
      </c>
    </row>
    <row r="4" spans="1:6" ht="24" x14ac:dyDescent="0.2">
      <c r="A4" s="158" t="s">
        <v>117</v>
      </c>
      <c r="B4" s="123"/>
      <c r="C4" s="124"/>
      <c r="D4" s="125"/>
      <c r="E4" s="123"/>
      <c r="F4" s="159"/>
    </row>
    <row r="5" spans="1:6" x14ac:dyDescent="0.2">
      <c r="A5" s="160" t="s">
        <v>118</v>
      </c>
      <c r="B5" s="77"/>
      <c r="C5" s="77"/>
      <c r="D5" s="126"/>
      <c r="E5" s="77"/>
      <c r="F5" s="161"/>
    </row>
    <row r="6" spans="1:6" ht="24" x14ac:dyDescent="0.2">
      <c r="A6" s="160" t="s">
        <v>70</v>
      </c>
      <c r="B6" s="127"/>
      <c r="C6" s="102"/>
      <c r="D6" s="126"/>
      <c r="E6" s="126"/>
      <c r="F6" s="162"/>
    </row>
    <row r="7" spans="1:6" s="3" customFormat="1" x14ac:dyDescent="0.2">
      <c r="A7" s="160" t="s">
        <v>71</v>
      </c>
      <c r="B7" s="104"/>
      <c r="C7" s="51"/>
      <c r="D7" s="41"/>
      <c r="E7" s="51"/>
      <c r="F7" s="163"/>
    </row>
    <row r="8" spans="1:6" s="25" customFormat="1" x14ac:dyDescent="0.2">
      <c r="A8" s="164" t="s">
        <v>72</v>
      </c>
      <c r="B8" s="16"/>
      <c r="C8" s="38">
        <v>3000</v>
      </c>
      <c r="D8" s="33">
        <v>3000</v>
      </c>
      <c r="E8" s="33">
        <v>1547.92</v>
      </c>
      <c r="F8" s="165">
        <f>E8/D8*100</f>
        <v>51.597333333333339</v>
      </c>
    </row>
    <row r="9" spans="1:6" s="3" customFormat="1" x14ac:dyDescent="0.2">
      <c r="A9" s="164" t="s">
        <v>73</v>
      </c>
      <c r="B9" s="18"/>
      <c r="C9" s="38">
        <v>2000</v>
      </c>
      <c r="D9" s="33">
        <v>2000</v>
      </c>
      <c r="E9" s="33">
        <v>1009.97</v>
      </c>
      <c r="F9" s="165">
        <f t="shared" ref="F9:F72" si="0">E9/D9*100</f>
        <v>50.4985</v>
      </c>
    </row>
    <row r="10" spans="1:6" s="3" customFormat="1" x14ac:dyDescent="0.2">
      <c r="A10" s="160" t="s">
        <v>74</v>
      </c>
      <c r="B10" s="53"/>
      <c r="C10" s="51"/>
      <c r="D10" s="74"/>
      <c r="E10" s="74"/>
      <c r="F10" s="165">
        <v>0</v>
      </c>
    </row>
    <row r="11" spans="1:6" s="3" customFormat="1" x14ac:dyDescent="0.2">
      <c r="A11" s="164" t="s">
        <v>75</v>
      </c>
      <c r="B11" s="18"/>
      <c r="C11" s="38">
        <v>3500</v>
      </c>
      <c r="D11" s="33">
        <v>3500</v>
      </c>
      <c r="E11" s="33">
        <v>1637.98</v>
      </c>
      <c r="F11" s="165">
        <f t="shared" si="0"/>
        <v>46.799428571428571</v>
      </c>
    </row>
    <row r="12" spans="1:6" s="3" customFormat="1" x14ac:dyDescent="0.2">
      <c r="A12" s="164" t="s">
        <v>76</v>
      </c>
      <c r="B12" s="18"/>
      <c r="C12" s="38">
        <v>6426.59</v>
      </c>
      <c r="D12" s="33">
        <v>6426.59</v>
      </c>
      <c r="E12" s="33">
        <v>2797.21</v>
      </c>
      <c r="F12" s="165">
        <f t="shared" si="0"/>
        <v>43.525571103804658</v>
      </c>
    </row>
    <row r="13" spans="1:6" s="3" customFormat="1" ht="24" x14ac:dyDescent="0.2">
      <c r="A13" s="164" t="s">
        <v>143</v>
      </c>
      <c r="B13" s="18"/>
      <c r="C13" s="38">
        <v>1000</v>
      </c>
      <c r="D13" s="33">
        <v>1000</v>
      </c>
      <c r="E13" s="33">
        <v>820.29</v>
      </c>
      <c r="F13" s="165">
        <f t="shared" si="0"/>
        <v>82.028999999999996</v>
      </c>
    </row>
    <row r="14" spans="1:6" s="3" customFormat="1" x14ac:dyDescent="0.2">
      <c r="A14" s="164" t="s">
        <v>164</v>
      </c>
      <c r="B14" s="18"/>
      <c r="C14" s="38">
        <v>8000</v>
      </c>
      <c r="D14" s="33">
        <v>8000</v>
      </c>
      <c r="E14" s="33">
        <v>5470.99</v>
      </c>
      <c r="F14" s="165">
        <f t="shared" si="0"/>
        <v>68.387374999999992</v>
      </c>
    </row>
    <row r="15" spans="1:6" s="3" customFormat="1" x14ac:dyDescent="0.2">
      <c r="A15" s="164" t="s">
        <v>165</v>
      </c>
      <c r="B15" s="18"/>
      <c r="C15" s="38">
        <v>12000</v>
      </c>
      <c r="D15" s="33">
        <v>12000</v>
      </c>
      <c r="E15" s="33">
        <v>7750.66</v>
      </c>
      <c r="F15" s="165">
        <f t="shared" si="0"/>
        <v>64.588833333333326</v>
      </c>
    </row>
    <row r="16" spans="1:6" s="3" customFormat="1" x14ac:dyDescent="0.2">
      <c r="A16" s="164" t="s">
        <v>166</v>
      </c>
      <c r="B16" s="18"/>
      <c r="C16" s="38">
        <v>1300</v>
      </c>
      <c r="D16" s="33">
        <v>1300</v>
      </c>
      <c r="E16" s="33">
        <v>420</v>
      </c>
      <c r="F16" s="165">
        <f t="shared" si="0"/>
        <v>32.307692307692307</v>
      </c>
    </row>
    <row r="17" spans="1:9" x14ac:dyDescent="0.2">
      <c r="A17" s="164" t="s">
        <v>77</v>
      </c>
      <c r="B17" s="81"/>
      <c r="C17" s="38">
        <v>3500</v>
      </c>
      <c r="D17" s="33">
        <v>3500</v>
      </c>
      <c r="E17" s="33">
        <v>2711.18</v>
      </c>
      <c r="F17" s="165">
        <f t="shared" si="0"/>
        <v>77.462285714285713</v>
      </c>
      <c r="G17" s="3"/>
      <c r="H17" s="3"/>
    </row>
    <row r="18" spans="1:9" s="7" customFormat="1" x14ac:dyDescent="0.2">
      <c r="A18" s="164" t="s">
        <v>78</v>
      </c>
      <c r="B18" s="20"/>
      <c r="C18" s="38">
        <v>0</v>
      </c>
      <c r="D18" s="33">
        <v>0</v>
      </c>
      <c r="E18" s="33">
        <v>0</v>
      </c>
      <c r="F18" s="165">
        <v>0</v>
      </c>
      <c r="G18" s="17"/>
      <c r="H18" s="17"/>
    </row>
    <row r="19" spans="1:9" s="21" customFormat="1" x14ac:dyDescent="0.2">
      <c r="A19" s="166" t="s">
        <v>79</v>
      </c>
      <c r="B19" s="18"/>
      <c r="C19" s="38"/>
      <c r="D19" s="33"/>
      <c r="E19" s="33"/>
      <c r="F19" s="165">
        <v>0</v>
      </c>
      <c r="G19" s="7"/>
      <c r="H19" s="7"/>
    </row>
    <row r="20" spans="1:9" s="21" customFormat="1" x14ac:dyDescent="0.2">
      <c r="A20" s="164" t="s">
        <v>80</v>
      </c>
      <c r="B20" s="18"/>
      <c r="C20" s="38">
        <v>5000</v>
      </c>
      <c r="D20" s="33">
        <v>5000</v>
      </c>
      <c r="E20" s="33">
        <v>2720.5</v>
      </c>
      <c r="F20" s="165">
        <f t="shared" si="0"/>
        <v>54.410000000000004</v>
      </c>
    </row>
    <row r="21" spans="1:9" x14ac:dyDescent="0.2">
      <c r="A21" s="164" t="s">
        <v>81</v>
      </c>
      <c r="B21" s="18"/>
      <c r="C21" s="38">
        <v>3000</v>
      </c>
      <c r="D21" s="33">
        <v>3000</v>
      </c>
      <c r="E21" s="33">
        <v>2409.9499999999998</v>
      </c>
      <c r="F21" s="165">
        <f t="shared" si="0"/>
        <v>80.331666666666663</v>
      </c>
      <c r="G21" s="21"/>
      <c r="H21" s="21"/>
    </row>
    <row r="22" spans="1:9" s="21" customFormat="1" x14ac:dyDescent="0.2">
      <c r="A22" s="164" t="s">
        <v>82</v>
      </c>
      <c r="B22" s="19"/>
      <c r="C22" s="38">
        <v>5000</v>
      </c>
      <c r="D22" s="33">
        <v>5000</v>
      </c>
      <c r="E22" s="33">
        <v>3052.68</v>
      </c>
      <c r="F22" s="165">
        <f t="shared" si="0"/>
        <v>61.053599999999996</v>
      </c>
      <c r="G22" s="17"/>
      <c r="H22" s="17"/>
    </row>
    <row r="23" spans="1:9" s="21" customFormat="1" x14ac:dyDescent="0.2">
      <c r="A23" s="164" t="s">
        <v>83</v>
      </c>
      <c r="B23" s="18"/>
      <c r="C23" s="38">
        <v>281470</v>
      </c>
      <c r="D23" s="33">
        <v>281470</v>
      </c>
      <c r="E23" s="33">
        <v>301852.25</v>
      </c>
      <c r="F23" s="165">
        <f t="shared" si="0"/>
        <v>107.24135787117632</v>
      </c>
      <c r="I23" s="76"/>
    </row>
    <row r="24" spans="1:9" s="21" customFormat="1" x14ac:dyDescent="0.2">
      <c r="A24" s="164" t="s">
        <v>84</v>
      </c>
      <c r="B24" s="18"/>
      <c r="C24" s="38">
        <v>2500</v>
      </c>
      <c r="D24" s="33">
        <v>2500</v>
      </c>
      <c r="E24" s="33">
        <v>0</v>
      </c>
      <c r="F24" s="165">
        <f t="shared" si="0"/>
        <v>0</v>
      </c>
    </row>
    <row r="25" spans="1:9" s="21" customFormat="1" x14ac:dyDescent="0.2">
      <c r="A25" s="164" t="s">
        <v>85</v>
      </c>
      <c r="B25" s="18"/>
      <c r="C25" s="38">
        <v>600</v>
      </c>
      <c r="D25" s="33">
        <v>600</v>
      </c>
      <c r="E25" s="33">
        <v>0</v>
      </c>
      <c r="F25" s="165">
        <f t="shared" si="0"/>
        <v>0</v>
      </c>
    </row>
    <row r="26" spans="1:9" s="21" customFormat="1" x14ac:dyDescent="0.2">
      <c r="A26" s="164" t="s">
        <v>86</v>
      </c>
      <c r="B26" s="18"/>
      <c r="C26" s="38">
        <v>3000</v>
      </c>
      <c r="D26" s="33">
        <v>3000</v>
      </c>
      <c r="E26" s="33">
        <v>2010.03</v>
      </c>
      <c r="F26" s="165">
        <f t="shared" si="0"/>
        <v>67.001000000000005</v>
      </c>
    </row>
    <row r="27" spans="1:9" s="21" customFormat="1" x14ac:dyDescent="0.2">
      <c r="A27" s="164" t="s">
        <v>87</v>
      </c>
      <c r="B27" s="18"/>
      <c r="C27" s="38">
        <v>2000</v>
      </c>
      <c r="D27" s="33">
        <v>2000</v>
      </c>
      <c r="E27" s="33">
        <v>2000</v>
      </c>
      <c r="F27" s="165">
        <f t="shared" si="0"/>
        <v>100</v>
      </c>
    </row>
    <row r="28" spans="1:9" s="21" customFormat="1" x14ac:dyDescent="0.2">
      <c r="A28" s="160" t="s">
        <v>88</v>
      </c>
      <c r="B28" s="104"/>
      <c r="C28" s="51"/>
      <c r="D28" s="74"/>
      <c r="E28" s="74"/>
      <c r="F28" s="165">
        <v>0</v>
      </c>
      <c r="G28" s="3"/>
      <c r="H28" s="3"/>
    </row>
    <row r="29" spans="1:9" s="3" customFormat="1" x14ac:dyDescent="0.2">
      <c r="A29" s="164" t="s">
        <v>89</v>
      </c>
      <c r="B29" s="16"/>
      <c r="C29" s="38">
        <v>0</v>
      </c>
      <c r="D29" s="33">
        <v>0</v>
      </c>
      <c r="E29" s="33">
        <v>46.83</v>
      </c>
      <c r="F29" s="165">
        <v>0</v>
      </c>
      <c r="G29" s="17"/>
      <c r="H29" s="17"/>
    </row>
    <row r="30" spans="1:9" x14ac:dyDescent="0.2">
      <c r="A30" s="164" t="s">
        <v>90</v>
      </c>
      <c r="B30" s="18"/>
      <c r="C30" s="38">
        <v>1000</v>
      </c>
      <c r="D30" s="33">
        <v>1000</v>
      </c>
      <c r="E30" s="33">
        <v>123.11</v>
      </c>
      <c r="F30" s="165">
        <f t="shared" si="0"/>
        <v>12.311</v>
      </c>
      <c r="G30" s="21"/>
      <c r="H30" s="21"/>
    </row>
    <row r="31" spans="1:9" s="21" customFormat="1" x14ac:dyDescent="0.2">
      <c r="A31" s="164" t="s">
        <v>91</v>
      </c>
      <c r="B31" s="18"/>
      <c r="C31" s="38">
        <v>600</v>
      </c>
      <c r="D31" s="33">
        <v>600</v>
      </c>
      <c r="E31" s="33">
        <v>186</v>
      </c>
      <c r="F31" s="165">
        <f t="shared" si="0"/>
        <v>31</v>
      </c>
    </row>
    <row r="32" spans="1:9" s="21" customFormat="1" ht="24" x14ac:dyDescent="0.2">
      <c r="A32" s="164" t="s">
        <v>167</v>
      </c>
      <c r="B32" s="18"/>
      <c r="C32" s="102">
        <v>0</v>
      </c>
      <c r="D32" s="33">
        <v>0</v>
      </c>
      <c r="E32" s="38">
        <v>0</v>
      </c>
      <c r="F32" s="165">
        <v>0</v>
      </c>
    </row>
    <row r="33" spans="1:9" s="21" customFormat="1" x14ac:dyDescent="0.2">
      <c r="A33" s="160" t="s">
        <v>153</v>
      </c>
      <c r="B33" s="53"/>
      <c r="C33" s="102">
        <f>C31+C30+C27+C26+C25+C24+C23+C22+C21+C20+C17+C16+C15+C14+C13+C12+C11+C9+C8</f>
        <v>344896.59</v>
      </c>
      <c r="D33" s="126">
        <f>D8+D9+D11+D12+D13+D14+D15+D16+D17+D20+D21+D22+D23+D24+D25+D26+D27+D30+D31</f>
        <v>344896.58999999997</v>
      </c>
      <c r="E33" s="51"/>
      <c r="F33" s="165">
        <f t="shared" si="0"/>
        <v>0</v>
      </c>
    </row>
    <row r="34" spans="1:9" s="21" customFormat="1" x14ac:dyDescent="0.2">
      <c r="A34" s="160"/>
      <c r="B34" s="53"/>
      <c r="C34" s="102"/>
      <c r="D34" s="126"/>
      <c r="E34" s="51"/>
      <c r="F34" s="165">
        <v>0</v>
      </c>
    </row>
    <row r="35" spans="1:9" s="21" customFormat="1" x14ac:dyDescent="0.2">
      <c r="A35" s="160" t="s">
        <v>119</v>
      </c>
      <c r="B35" s="53"/>
      <c r="C35" s="51"/>
      <c r="D35" s="74"/>
      <c r="E35" s="41"/>
      <c r="F35" s="165">
        <v>0</v>
      </c>
    </row>
    <row r="36" spans="1:9" s="21" customFormat="1" x14ac:dyDescent="0.2">
      <c r="A36" s="160" t="s">
        <v>120</v>
      </c>
      <c r="B36" s="53"/>
      <c r="C36" s="51"/>
      <c r="D36" s="74"/>
      <c r="E36" s="128"/>
      <c r="F36" s="165">
        <v>0</v>
      </c>
    </row>
    <row r="37" spans="1:9" s="21" customFormat="1" x14ac:dyDescent="0.2">
      <c r="A37" s="167" t="s">
        <v>121</v>
      </c>
      <c r="B37" s="53"/>
      <c r="C37" s="51">
        <v>618000</v>
      </c>
      <c r="D37" s="74">
        <v>561496.68000000005</v>
      </c>
      <c r="E37" s="74">
        <v>561496.68000000005</v>
      </c>
      <c r="F37" s="165">
        <f t="shared" si="0"/>
        <v>100</v>
      </c>
    </row>
    <row r="38" spans="1:9" s="21" customFormat="1" x14ac:dyDescent="0.2">
      <c r="A38" s="167" t="s">
        <v>23</v>
      </c>
      <c r="B38" s="53"/>
      <c r="C38" s="51">
        <v>10000</v>
      </c>
      <c r="D38" s="74">
        <v>23741.21</v>
      </c>
      <c r="E38" s="74">
        <v>23741.21</v>
      </c>
      <c r="F38" s="165">
        <f t="shared" si="0"/>
        <v>100</v>
      </c>
    </row>
    <row r="39" spans="1:9" s="21" customFormat="1" x14ac:dyDescent="0.2">
      <c r="A39" s="167" t="s">
        <v>122</v>
      </c>
      <c r="B39" s="128"/>
      <c r="C39" s="74">
        <v>128750</v>
      </c>
      <c r="D39" s="74">
        <v>92676.56</v>
      </c>
      <c r="E39" s="74">
        <v>92676.56</v>
      </c>
      <c r="F39" s="165">
        <f t="shared" si="0"/>
        <v>100</v>
      </c>
      <c r="G39" s="17"/>
      <c r="H39" s="17"/>
    </row>
    <row r="40" spans="1:9" x14ac:dyDescent="0.2">
      <c r="A40" s="167" t="s">
        <v>123</v>
      </c>
      <c r="B40" s="53"/>
      <c r="C40" s="51">
        <v>165000</v>
      </c>
      <c r="D40" s="74">
        <v>46755.15</v>
      </c>
      <c r="E40" s="74">
        <v>46755.15</v>
      </c>
      <c r="F40" s="165">
        <f t="shared" si="0"/>
        <v>100</v>
      </c>
      <c r="G40" s="21"/>
      <c r="H40" s="21"/>
    </row>
    <row r="41" spans="1:9" s="21" customFormat="1" ht="24" x14ac:dyDescent="0.2">
      <c r="A41" s="167" t="s">
        <v>124</v>
      </c>
      <c r="B41" s="53"/>
      <c r="C41" s="51">
        <v>1200</v>
      </c>
      <c r="D41" s="74">
        <v>0</v>
      </c>
      <c r="E41" s="74"/>
      <c r="F41" s="165">
        <v>0</v>
      </c>
    </row>
    <row r="42" spans="1:9" s="21" customFormat="1" x14ac:dyDescent="0.2">
      <c r="A42" s="158" t="s">
        <v>154</v>
      </c>
      <c r="B42" s="53"/>
      <c r="C42" s="102">
        <f>C41+C40+C39+C38+C37</f>
        <v>922950</v>
      </c>
      <c r="D42" s="126">
        <f>D37+D38+D39+D40+D41</f>
        <v>724669.6</v>
      </c>
      <c r="E42" s="41"/>
      <c r="F42" s="165">
        <f t="shared" si="0"/>
        <v>0</v>
      </c>
    </row>
    <row r="43" spans="1:9" s="21" customFormat="1" ht="24" x14ac:dyDescent="0.2">
      <c r="A43" s="158" t="s">
        <v>208</v>
      </c>
      <c r="B43" s="53"/>
      <c r="C43" s="102"/>
      <c r="D43" s="74"/>
      <c r="E43" s="128"/>
      <c r="F43" s="165">
        <v>0</v>
      </c>
    </row>
    <row r="44" spans="1:9" s="23" customFormat="1" ht="12.75" hidden="1" customHeight="1" x14ac:dyDescent="0.2">
      <c r="A44" s="158" t="s">
        <v>125</v>
      </c>
      <c r="B44" s="53"/>
      <c r="C44" s="129"/>
      <c r="D44" s="130"/>
      <c r="E44" s="128"/>
      <c r="F44" s="165" t="e">
        <f t="shared" si="0"/>
        <v>#DIV/0!</v>
      </c>
      <c r="G44" s="21"/>
      <c r="H44" s="21"/>
    </row>
    <row r="45" spans="1:9" s="23" customFormat="1" ht="12.75" customHeight="1" x14ac:dyDescent="0.2">
      <c r="A45" s="168" t="s">
        <v>209</v>
      </c>
      <c r="B45" s="53"/>
      <c r="C45" s="129"/>
      <c r="D45" s="130">
        <v>855</v>
      </c>
      <c r="E45" s="128">
        <v>855</v>
      </c>
      <c r="F45" s="165">
        <f t="shared" si="0"/>
        <v>100</v>
      </c>
      <c r="G45" s="21"/>
      <c r="H45" s="21"/>
    </row>
    <row r="46" spans="1:9" s="23" customFormat="1" ht="12.75" customHeight="1" x14ac:dyDescent="0.2">
      <c r="A46" s="168" t="s">
        <v>210</v>
      </c>
      <c r="B46" s="53"/>
      <c r="C46" s="129"/>
      <c r="D46" s="130">
        <v>1750</v>
      </c>
      <c r="E46" s="128">
        <v>1750</v>
      </c>
      <c r="F46" s="165">
        <f t="shared" si="0"/>
        <v>100</v>
      </c>
      <c r="G46" s="21"/>
      <c r="H46" s="21"/>
    </row>
    <row r="47" spans="1:9" s="21" customFormat="1" x14ac:dyDescent="0.2">
      <c r="A47" s="160" t="s">
        <v>153</v>
      </c>
      <c r="B47" s="131"/>
      <c r="C47" s="51"/>
      <c r="D47" s="74"/>
      <c r="E47" s="51"/>
      <c r="F47" s="165">
        <v>0</v>
      </c>
      <c r="G47" s="23"/>
      <c r="H47" s="23"/>
    </row>
    <row r="48" spans="1:9" s="21" customFormat="1" ht="24" x14ac:dyDescent="0.2">
      <c r="A48" s="160" t="s">
        <v>126</v>
      </c>
      <c r="B48" s="53"/>
      <c r="C48" s="51"/>
      <c r="D48" s="74"/>
      <c r="E48" s="102"/>
      <c r="F48" s="165">
        <v>0</v>
      </c>
      <c r="I48" s="52"/>
    </row>
    <row r="49" spans="1:8" x14ac:dyDescent="0.2">
      <c r="A49" s="158" t="s">
        <v>127</v>
      </c>
      <c r="B49" s="53"/>
      <c r="C49" s="51"/>
      <c r="D49" s="74"/>
      <c r="E49" s="51"/>
      <c r="F49" s="165">
        <v>0</v>
      </c>
      <c r="G49" s="21"/>
      <c r="H49" s="21"/>
    </row>
    <row r="50" spans="1:8" x14ac:dyDescent="0.2">
      <c r="A50" s="167" t="s">
        <v>128</v>
      </c>
      <c r="B50" s="128"/>
      <c r="C50" s="51">
        <v>1600</v>
      </c>
      <c r="D50" s="74">
        <v>1600</v>
      </c>
      <c r="E50" s="51">
        <v>624.65</v>
      </c>
      <c r="F50" s="165">
        <f>E50/D50*100</f>
        <v>39.040624999999999</v>
      </c>
    </row>
    <row r="51" spans="1:8" s="21" customFormat="1" x14ac:dyDescent="0.2">
      <c r="A51" s="167"/>
      <c r="B51" s="128"/>
      <c r="C51" s="54"/>
      <c r="D51" s="74"/>
      <c r="E51" s="51"/>
      <c r="F51" s="165">
        <v>0</v>
      </c>
      <c r="G51" s="17"/>
      <c r="H51" s="17"/>
    </row>
    <row r="52" spans="1:8" s="21" customFormat="1" x14ac:dyDescent="0.2">
      <c r="A52" s="160" t="s">
        <v>154</v>
      </c>
      <c r="B52" s="41"/>
      <c r="C52" s="103"/>
      <c r="D52" s="126"/>
      <c r="E52" s="102"/>
      <c r="F52" s="165">
        <v>0</v>
      </c>
      <c r="G52" s="17"/>
      <c r="H52" s="17"/>
    </row>
    <row r="53" spans="1:8" s="21" customFormat="1" x14ac:dyDescent="0.2">
      <c r="A53" s="158" t="s">
        <v>129</v>
      </c>
      <c r="B53" s="53"/>
      <c r="C53" s="54"/>
      <c r="D53" s="74"/>
      <c r="E53" s="74"/>
      <c r="F53" s="165">
        <v>0</v>
      </c>
    </row>
    <row r="54" spans="1:8" s="21" customFormat="1" x14ac:dyDescent="0.2">
      <c r="A54" s="167" t="s">
        <v>128</v>
      </c>
      <c r="B54" s="53"/>
      <c r="C54" s="54"/>
      <c r="D54" s="74"/>
      <c r="E54" s="74">
        <v>3018.89</v>
      </c>
      <c r="F54" s="165">
        <v>0</v>
      </c>
    </row>
    <row r="55" spans="1:8" s="21" customFormat="1" x14ac:dyDescent="0.2">
      <c r="A55" s="167" t="s">
        <v>128</v>
      </c>
      <c r="B55" s="53"/>
      <c r="C55" s="54"/>
      <c r="D55" s="74"/>
      <c r="E55" s="74">
        <v>1043.33</v>
      </c>
      <c r="F55" s="165">
        <v>0</v>
      </c>
    </row>
    <row r="56" spans="1:8" s="21" customFormat="1" x14ac:dyDescent="0.2">
      <c r="A56" s="167" t="s">
        <v>161</v>
      </c>
      <c r="B56" s="104"/>
      <c r="C56" s="54">
        <v>2000</v>
      </c>
      <c r="D56" s="74">
        <v>2000</v>
      </c>
      <c r="E56" s="74">
        <v>2368.75</v>
      </c>
      <c r="F56" s="165">
        <f t="shared" si="0"/>
        <v>118.4375</v>
      </c>
    </row>
    <row r="57" spans="1:8" s="21" customFormat="1" x14ac:dyDescent="0.2">
      <c r="A57" s="160" t="s">
        <v>211</v>
      </c>
      <c r="B57" s="104"/>
      <c r="C57" s="54"/>
      <c r="D57" s="74"/>
      <c r="E57" s="74"/>
      <c r="F57" s="165">
        <v>0</v>
      </c>
    </row>
    <row r="58" spans="1:8" s="21" customFormat="1" x14ac:dyDescent="0.2">
      <c r="A58" s="167" t="s">
        <v>128</v>
      </c>
      <c r="B58" s="104"/>
      <c r="C58" s="54"/>
      <c r="D58" s="74"/>
      <c r="E58" s="74">
        <v>498.58</v>
      </c>
      <c r="F58" s="165">
        <v>0</v>
      </c>
    </row>
    <row r="59" spans="1:8" s="21" customFormat="1" x14ac:dyDescent="0.2">
      <c r="A59" s="160" t="s">
        <v>212</v>
      </c>
      <c r="B59" s="104"/>
      <c r="C59" s="54"/>
      <c r="D59" s="74"/>
      <c r="E59" s="74"/>
      <c r="F59" s="165">
        <v>0</v>
      </c>
    </row>
    <row r="60" spans="1:8" s="21" customFormat="1" x14ac:dyDescent="0.2">
      <c r="A60" s="167" t="s">
        <v>213</v>
      </c>
      <c r="B60" s="104"/>
      <c r="C60" s="54"/>
      <c r="D60" s="74"/>
      <c r="E60" s="74">
        <v>14.98</v>
      </c>
      <c r="F60" s="165">
        <v>0</v>
      </c>
    </row>
    <row r="61" spans="1:8" s="21" customFormat="1" x14ac:dyDescent="0.2">
      <c r="A61" s="160" t="s">
        <v>214</v>
      </c>
      <c r="B61" s="104"/>
      <c r="C61" s="54"/>
      <c r="D61" s="74"/>
      <c r="E61" s="74"/>
      <c r="F61" s="165">
        <v>0</v>
      </c>
    </row>
    <row r="62" spans="1:8" s="21" customFormat="1" x14ac:dyDescent="0.2">
      <c r="A62" s="167" t="s">
        <v>128</v>
      </c>
      <c r="B62" s="104"/>
      <c r="C62" s="54"/>
      <c r="D62" s="74"/>
      <c r="E62" s="74">
        <v>1462</v>
      </c>
      <c r="F62" s="165">
        <v>0</v>
      </c>
    </row>
    <row r="63" spans="1:8" s="21" customFormat="1" x14ac:dyDescent="0.2">
      <c r="A63" s="167"/>
      <c r="B63" s="104"/>
      <c r="C63" s="54"/>
      <c r="D63" s="74"/>
      <c r="E63" s="74"/>
      <c r="F63" s="165">
        <v>0</v>
      </c>
    </row>
    <row r="64" spans="1:8" x14ac:dyDescent="0.2">
      <c r="A64" s="160" t="s">
        <v>163</v>
      </c>
      <c r="B64" s="83"/>
      <c r="C64" s="103"/>
      <c r="D64" s="126"/>
      <c r="E64" s="126"/>
      <c r="F64" s="165">
        <v>0</v>
      </c>
      <c r="G64" s="21"/>
      <c r="H64" s="21"/>
    </row>
    <row r="65" spans="1:8" x14ac:dyDescent="0.2">
      <c r="A65" s="160" t="s">
        <v>162</v>
      </c>
      <c r="B65" s="83"/>
      <c r="C65" s="103"/>
      <c r="D65" s="126"/>
      <c r="E65" s="126"/>
      <c r="F65" s="165">
        <v>0</v>
      </c>
      <c r="G65" s="21"/>
      <c r="H65" s="21"/>
    </row>
    <row r="66" spans="1:8" x14ac:dyDescent="0.2">
      <c r="A66" s="167" t="s">
        <v>155</v>
      </c>
      <c r="B66" s="104"/>
      <c r="C66" s="54"/>
      <c r="D66" s="74"/>
      <c r="E66" s="126"/>
      <c r="F66" s="165">
        <v>0</v>
      </c>
      <c r="G66" s="21"/>
      <c r="H66" s="21"/>
    </row>
    <row r="67" spans="1:8" x14ac:dyDescent="0.2">
      <c r="A67" s="169" t="s">
        <v>168</v>
      </c>
      <c r="B67" s="132"/>
      <c r="C67" s="133"/>
      <c r="D67" s="134"/>
      <c r="E67" s="134"/>
      <c r="F67" s="165">
        <v>0</v>
      </c>
      <c r="G67" s="21"/>
      <c r="H67" s="21"/>
    </row>
    <row r="68" spans="1:8" ht="24" x14ac:dyDescent="0.2">
      <c r="A68" s="170" t="s">
        <v>169</v>
      </c>
      <c r="B68" s="132"/>
      <c r="C68" s="133"/>
      <c r="D68" s="134">
        <v>3250</v>
      </c>
      <c r="E68" s="135"/>
      <c r="F68" s="165">
        <f t="shared" si="0"/>
        <v>0</v>
      </c>
      <c r="G68" s="21"/>
      <c r="H68" s="21"/>
    </row>
    <row r="69" spans="1:8" x14ac:dyDescent="0.2">
      <c r="A69" s="160" t="s">
        <v>156</v>
      </c>
      <c r="B69" s="136"/>
      <c r="C69" s="54"/>
      <c r="D69" s="74"/>
      <c r="E69" s="51"/>
      <c r="F69" s="165">
        <v>0</v>
      </c>
    </row>
    <row r="70" spans="1:8" x14ac:dyDescent="0.2">
      <c r="A70" s="167" t="s">
        <v>157</v>
      </c>
      <c r="B70" s="136"/>
      <c r="C70" s="103">
        <v>2000</v>
      </c>
      <c r="D70" s="74">
        <v>2000</v>
      </c>
      <c r="E70" s="51">
        <v>417.09</v>
      </c>
      <c r="F70" s="165">
        <f t="shared" si="0"/>
        <v>20.854499999999998</v>
      </c>
    </row>
    <row r="71" spans="1:8" s="21" customFormat="1" x14ac:dyDescent="0.2">
      <c r="A71" s="160" t="s">
        <v>138</v>
      </c>
      <c r="B71" s="53"/>
      <c r="C71" s="102"/>
      <c r="D71" s="74"/>
      <c r="E71" s="51"/>
      <c r="F71" s="165">
        <v>0</v>
      </c>
    </row>
    <row r="72" spans="1:8" s="21" customFormat="1" x14ac:dyDescent="0.2">
      <c r="A72" s="167" t="s">
        <v>131</v>
      </c>
      <c r="B72" s="136"/>
      <c r="C72" s="102">
        <v>18000</v>
      </c>
      <c r="D72" s="74">
        <v>18000</v>
      </c>
      <c r="E72" s="51">
        <v>0</v>
      </c>
      <c r="F72" s="165">
        <f t="shared" si="0"/>
        <v>0</v>
      </c>
      <c r="G72" s="17"/>
      <c r="H72" s="17"/>
    </row>
    <row r="73" spans="1:8" s="21" customFormat="1" x14ac:dyDescent="0.2">
      <c r="A73" s="167" t="s">
        <v>170</v>
      </c>
      <c r="B73" s="136"/>
      <c r="C73" s="102"/>
      <c r="D73" s="74"/>
      <c r="E73" s="51"/>
      <c r="F73" s="165">
        <v>0</v>
      </c>
      <c r="G73" s="17"/>
      <c r="H73" s="17"/>
    </row>
    <row r="74" spans="1:8" s="21" customFormat="1" x14ac:dyDescent="0.2">
      <c r="A74" s="160" t="s">
        <v>139</v>
      </c>
      <c r="B74" s="53"/>
      <c r="C74" s="102"/>
      <c r="D74" s="74"/>
      <c r="E74" s="51"/>
      <c r="F74" s="165">
        <v>0</v>
      </c>
    </row>
    <row r="75" spans="1:8" s="21" customFormat="1" x14ac:dyDescent="0.2">
      <c r="A75" s="167" t="s">
        <v>132</v>
      </c>
      <c r="B75" s="53"/>
      <c r="C75" s="102">
        <v>730.02</v>
      </c>
      <c r="D75" s="74">
        <v>730.02</v>
      </c>
      <c r="E75" s="51">
        <v>443.82</v>
      </c>
      <c r="F75" s="165">
        <f t="shared" ref="F75:F111" si="1">E75/D75*100</f>
        <v>60.795594641242715</v>
      </c>
    </row>
    <row r="76" spans="1:8" s="21" customFormat="1" x14ac:dyDescent="0.2">
      <c r="A76" s="160" t="s">
        <v>140</v>
      </c>
      <c r="B76" s="53"/>
      <c r="C76" s="102"/>
      <c r="D76" s="74"/>
      <c r="E76" s="51"/>
      <c r="F76" s="165">
        <v>0</v>
      </c>
    </row>
    <row r="77" spans="1:8" x14ac:dyDescent="0.2">
      <c r="A77" s="167" t="s">
        <v>133</v>
      </c>
      <c r="B77" s="136"/>
      <c r="C77" s="102">
        <v>35000</v>
      </c>
      <c r="D77" s="74">
        <v>35000</v>
      </c>
      <c r="E77" s="128">
        <v>21373.119999999999</v>
      </c>
      <c r="F77" s="165">
        <f t="shared" si="1"/>
        <v>61.066057142857147</v>
      </c>
    </row>
    <row r="78" spans="1:8" s="21" customFormat="1" ht="24" x14ac:dyDescent="0.2">
      <c r="A78" s="160" t="s">
        <v>141</v>
      </c>
      <c r="B78" s="131"/>
      <c r="C78" s="102"/>
      <c r="D78" s="74"/>
      <c r="E78" s="51"/>
      <c r="F78" s="165">
        <v>0</v>
      </c>
      <c r="G78" s="3"/>
      <c r="H78" s="3"/>
    </row>
    <row r="79" spans="1:8" s="21" customFormat="1" x14ac:dyDescent="0.2">
      <c r="A79" s="167" t="s">
        <v>134</v>
      </c>
      <c r="B79" s="41"/>
      <c r="C79" s="102">
        <v>500</v>
      </c>
      <c r="D79" s="74">
        <v>500</v>
      </c>
      <c r="E79" s="128">
        <v>359.85</v>
      </c>
      <c r="F79" s="165">
        <f t="shared" si="1"/>
        <v>71.97</v>
      </c>
      <c r="G79" s="17"/>
      <c r="H79" s="17"/>
    </row>
    <row r="80" spans="1:8" s="21" customFormat="1" ht="24" x14ac:dyDescent="0.2">
      <c r="A80" s="160" t="s">
        <v>158</v>
      </c>
      <c r="B80" s="41"/>
      <c r="C80" s="51"/>
      <c r="D80" s="74"/>
      <c r="E80" s="128"/>
      <c r="F80" s="165">
        <v>0</v>
      </c>
      <c r="G80" s="17"/>
      <c r="H80" s="17"/>
    </row>
    <row r="81" spans="1:8" x14ac:dyDescent="0.2">
      <c r="A81" s="167" t="s">
        <v>159</v>
      </c>
      <c r="B81" s="131"/>
      <c r="C81" s="51"/>
      <c r="D81" s="74"/>
      <c r="E81" s="74"/>
      <c r="F81" s="165">
        <v>0</v>
      </c>
      <c r="G81" s="3"/>
      <c r="H81" s="3"/>
    </row>
    <row r="82" spans="1:8" s="3" customFormat="1" x14ac:dyDescent="0.2">
      <c r="A82" s="158" t="s">
        <v>135</v>
      </c>
      <c r="B82" s="41"/>
      <c r="C82" s="51"/>
      <c r="D82" s="74"/>
      <c r="E82" s="137"/>
      <c r="F82" s="165">
        <v>0</v>
      </c>
      <c r="G82" s="17"/>
      <c r="H82" s="17"/>
    </row>
    <row r="83" spans="1:8" ht="24" x14ac:dyDescent="0.2">
      <c r="A83" s="160" t="s">
        <v>142</v>
      </c>
      <c r="B83" s="53"/>
      <c r="C83" s="41"/>
      <c r="D83" s="74"/>
      <c r="E83" s="51"/>
      <c r="F83" s="165">
        <v>0</v>
      </c>
      <c r="G83" s="21"/>
      <c r="H83" s="21"/>
    </row>
    <row r="84" spans="1:8" s="3" customFormat="1" ht="0.75" customHeight="1" x14ac:dyDescent="0.2">
      <c r="A84" s="167" t="s">
        <v>21</v>
      </c>
      <c r="B84" s="136"/>
      <c r="C84" s="47"/>
      <c r="D84" s="74"/>
      <c r="E84" s="51"/>
      <c r="F84" s="165" t="e">
        <f t="shared" si="1"/>
        <v>#DIV/0!</v>
      </c>
      <c r="G84" s="17"/>
      <c r="H84" s="17"/>
    </row>
    <row r="85" spans="1:8" s="3" customFormat="1" ht="0.75" customHeight="1" x14ac:dyDescent="0.2">
      <c r="A85" s="167"/>
      <c r="B85" s="136"/>
      <c r="C85" s="47"/>
      <c r="D85" s="74"/>
      <c r="E85" s="51"/>
      <c r="F85" s="165" t="e">
        <f t="shared" si="1"/>
        <v>#DIV/0!</v>
      </c>
      <c r="G85" s="17"/>
      <c r="H85" s="17"/>
    </row>
    <row r="86" spans="1:8" x14ac:dyDescent="0.2">
      <c r="A86" s="167" t="s">
        <v>160</v>
      </c>
      <c r="B86" s="53"/>
      <c r="C86" s="54">
        <v>306.38</v>
      </c>
      <c r="D86" s="74">
        <v>306.38</v>
      </c>
      <c r="E86" s="51">
        <v>306.38</v>
      </c>
      <c r="F86" s="165">
        <f t="shared" si="1"/>
        <v>100</v>
      </c>
      <c r="G86" s="21"/>
      <c r="H86" s="21"/>
    </row>
    <row r="87" spans="1:8" x14ac:dyDescent="0.2">
      <c r="A87" s="167" t="s">
        <v>130</v>
      </c>
      <c r="B87" s="53"/>
      <c r="C87" s="54">
        <v>2500</v>
      </c>
      <c r="D87" s="74">
        <v>2500</v>
      </c>
      <c r="E87" s="51">
        <v>0</v>
      </c>
      <c r="F87" s="165">
        <f t="shared" si="1"/>
        <v>0</v>
      </c>
      <c r="G87" s="21"/>
      <c r="H87" s="21"/>
    </row>
    <row r="88" spans="1:8" s="21" customFormat="1" x14ac:dyDescent="0.2">
      <c r="A88" s="167" t="s">
        <v>136</v>
      </c>
      <c r="B88" s="136"/>
      <c r="C88" s="54">
        <v>5000</v>
      </c>
      <c r="D88" s="74">
        <v>5000</v>
      </c>
      <c r="E88" s="51">
        <v>0</v>
      </c>
      <c r="F88" s="165">
        <f t="shared" si="1"/>
        <v>0</v>
      </c>
      <c r="G88" s="17"/>
      <c r="H88" s="17"/>
    </row>
    <row r="89" spans="1:8" x14ac:dyDescent="0.2">
      <c r="A89" s="167" t="s">
        <v>137</v>
      </c>
      <c r="B89" s="53"/>
      <c r="C89" s="54">
        <v>1000</v>
      </c>
      <c r="D89" s="74">
        <v>1000</v>
      </c>
      <c r="E89" s="51">
        <v>0</v>
      </c>
      <c r="F89" s="165">
        <f t="shared" si="1"/>
        <v>0</v>
      </c>
      <c r="G89" s="21"/>
      <c r="H89" s="21"/>
    </row>
    <row r="90" spans="1:8" s="85" customFormat="1" x14ac:dyDescent="0.2">
      <c r="A90" s="160" t="s">
        <v>153</v>
      </c>
      <c r="B90" s="53"/>
      <c r="C90" s="103">
        <f>C86+C87+C88+C89</f>
        <v>8806.380000000001</v>
      </c>
      <c r="D90" s="74">
        <f>D86+D87+D88+D89</f>
        <v>8806.380000000001</v>
      </c>
      <c r="E90" s="51">
        <v>0</v>
      </c>
      <c r="F90" s="165">
        <f t="shared" si="1"/>
        <v>0</v>
      </c>
      <c r="G90" s="21"/>
      <c r="H90" s="21"/>
    </row>
    <row r="91" spans="1:8" s="85" customFormat="1" x14ac:dyDescent="0.2">
      <c r="A91" s="167"/>
      <c r="B91" s="53"/>
      <c r="C91" s="54"/>
      <c r="D91" s="74"/>
      <c r="E91" s="51">
        <v>0</v>
      </c>
      <c r="F91" s="165">
        <v>0</v>
      </c>
      <c r="G91" s="21"/>
      <c r="H91" s="21"/>
    </row>
    <row r="92" spans="1:8" ht="24" x14ac:dyDescent="0.2">
      <c r="A92" s="160" t="s">
        <v>215</v>
      </c>
      <c r="B92" s="41"/>
      <c r="C92" s="103"/>
      <c r="D92" s="41"/>
      <c r="E92" s="136">
        <v>0</v>
      </c>
      <c r="F92" s="165">
        <v>0</v>
      </c>
      <c r="G92" s="3"/>
      <c r="H92" s="3"/>
    </row>
    <row r="93" spans="1:8" s="21" customFormat="1" ht="1.5" hidden="1" customHeight="1" x14ac:dyDescent="0.2">
      <c r="A93" s="160"/>
      <c r="B93" s="84"/>
      <c r="C93" s="19"/>
      <c r="D93" s="22"/>
      <c r="E93" s="20"/>
      <c r="F93" s="165" t="e">
        <f t="shared" si="1"/>
        <v>#DIV/0!</v>
      </c>
      <c r="G93" s="3"/>
      <c r="H93" s="3"/>
    </row>
    <row r="94" spans="1:8" s="3" customFormat="1" ht="12.75" hidden="1" customHeight="1" x14ac:dyDescent="0.2">
      <c r="A94" s="164"/>
      <c r="B94" s="43"/>
      <c r="C94" s="20"/>
      <c r="D94" s="44"/>
      <c r="E94" s="45"/>
      <c r="F94" s="165" t="e">
        <f t="shared" si="1"/>
        <v>#DIV/0!</v>
      </c>
      <c r="G94" s="17"/>
      <c r="H94" s="17"/>
    </row>
    <row r="95" spans="1:8" ht="12.75" hidden="1" customHeight="1" x14ac:dyDescent="0.2">
      <c r="A95" s="164"/>
      <c r="B95" s="41"/>
      <c r="C95" s="19"/>
      <c r="D95" s="41"/>
      <c r="E95" s="41"/>
      <c r="F95" s="165" t="e">
        <f t="shared" si="1"/>
        <v>#DIV/0!</v>
      </c>
      <c r="G95" s="3"/>
      <c r="H95" s="3"/>
    </row>
    <row r="96" spans="1:8" s="3" customFormat="1" ht="12.75" hidden="1" customHeight="1" x14ac:dyDescent="0.2">
      <c r="A96" s="164"/>
      <c r="B96" s="22"/>
      <c r="C96" s="20"/>
      <c r="D96" s="38"/>
      <c r="E96" s="22"/>
      <c r="F96" s="165" t="e">
        <f t="shared" si="1"/>
        <v>#DIV/0!</v>
      </c>
      <c r="G96" s="46"/>
      <c r="H96" s="46"/>
    </row>
    <row r="97" spans="1:8" ht="12.75" hidden="1" customHeight="1" x14ac:dyDescent="0.2">
      <c r="A97" s="164"/>
      <c r="B97" s="22"/>
      <c r="C97" s="45"/>
      <c r="D97" s="38"/>
      <c r="E97" s="22"/>
      <c r="F97" s="165" t="e">
        <f t="shared" si="1"/>
        <v>#DIV/0!</v>
      </c>
      <c r="G97" s="42"/>
      <c r="H97" s="42"/>
    </row>
    <row r="98" spans="1:8" s="3" customFormat="1" ht="12.75" hidden="1" customHeight="1" x14ac:dyDescent="0.2">
      <c r="A98" s="171"/>
      <c r="B98" s="84"/>
      <c r="C98" s="41"/>
      <c r="D98" s="38"/>
      <c r="E98" s="22"/>
      <c r="F98" s="165" t="e">
        <f t="shared" si="1"/>
        <v>#DIV/0!</v>
      </c>
      <c r="G98" s="17"/>
      <c r="H98" s="17"/>
    </row>
    <row r="99" spans="1:8" s="46" customFormat="1" ht="0.75" customHeight="1" thickBot="1" x14ac:dyDescent="0.25">
      <c r="A99" s="172"/>
      <c r="B99" s="84"/>
      <c r="C99" s="22"/>
      <c r="D99" s="38"/>
      <c r="E99" s="39">
        <v>0</v>
      </c>
      <c r="F99" s="165" t="e">
        <f t="shared" si="1"/>
        <v>#DIV/0!</v>
      </c>
      <c r="G99" s="17"/>
      <c r="H99" s="17"/>
    </row>
    <row r="100" spans="1:8" s="42" customFormat="1" ht="12.75" hidden="1" customHeight="1" x14ac:dyDescent="0.2">
      <c r="A100" s="173"/>
      <c r="B100" s="84"/>
      <c r="C100" s="22"/>
      <c r="D100" s="38"/>
      <c r="E100" s="39"/>
      <c r="F100" s="165" t="e">
        <f t="shared" si="1"/>
        <v>#DIV/0!</v>
      </c>
      <c r="G100" s="3"/>
      <c r="H100" s="3"/>
    </row>
    <row r="101" spans="1:8" ht="12.75" hidden="1" customHeight="1" x14ac:dyDescent="0.2">
      <c r="A101" s="173" t="s">
        <v>153</v>
      </c>
      <c r="B101" s="41"/>
      <c r="C101" s="16">
        <f>C84+C86+C88+C89</f>
        <v>6306.38</v>
      </c>
      <c r="D101" s="41"/>
      <c r="E101" s="41"/>
      <c r="F101" s="165" t="e">
        <f t="shared" si="1"/>
        <v>#DIV/0!</v>
      </c>
      <c r="G101" s="3"/>
      <c r="H101" s="3"/>
    </row>
    <row r="102" spans="1:8" ht="12.75" hidden="1" customHeight="1" x14ac:dyDescent="0.2">
      <c r="A102" s="174"/>
      <c r="B102" s="72"/>
      <c r="C102" s="150"/>
      <c r="D102" s="149"/>
      <c r="E102" s="73"/>
      <c r="F102" s="165" t="e">
        <f t="shared" si="1"/>
        <v>#DIV/0!</v>
      </c>
      <c r="G102" s="3"/>
      <c r="H102" s="3"/>
    </row>
    <row r="103" spans="1:8" s="3" customFormat="1" ht="12.75" hidden="1" customHeight="1" x14ac:dyDescent="0.2">
      <c r="A103" s="174"/>
      <c r="B103" s="72"/>
      <c r="C103" s="148"/>
      <c r="D103" s="149"/>
      <c r="E103" s="73"/>
      <c r="F103" s="165" t="e">
        <f t="shared" si="1"/>
        <v>#DIV/0!</v>
      </c>
      <c r="G103" s="17"/>
      <c r="H103" s="17"/>
    </row>
    <row r="104" spans="1:8" s="3" customFormat="1" ht="24" hidden="1" customHeight="1" x14ac:dyDescent="0.2">
      <c r="A104" s="175"/>
      <c r="B104" s="146"/>
      <c r="C104" s="147"/>
      <c r="D104" s="146"/>
      <c r="E104" s="146"/>
      <c r="F104" s="165" t="e">
        <f t="shared" si="1"/>
        <v>#DIV/0!</v>
      </c>
      <c r="G104" s="17"/>
      <c r="H104" s="17"/>
    </row>
    <row r="105" spans="1:8" ht="13.5" thickTop="1" x14ac:dyDescent="0.2">
      <c r="A105" s="176" t="s">
        <v>216</v>
      </c>
      <c r="B105" s="145"/>
      <c r="C105" s="179">
        <v>7505.68</v>
      </c>
      <c r="D105" s="180">
        <v>5116.43</v>
      </c>
      <c r="E105" s="180">
        <v>5116.43</v>
      </c>
      <c r="F105" s="165">
        <f t="shared" si="1"/>
        <v>100</v>
      </c>
    </row>
    <row r="106" spans="1:8" ht="24" x14ac:dyDescent="0.2">
      <c r="A106" s="167" t="s">
        <v>217</v>
      </c>
      <c r="B106" s="146"/>
      <c r="C106" s="181">
        <v>8570.7199999999993</v>
      </c>
      <c r="D106" s="180">
        <v>8570.6200000000008</v>
      </c>
      <c r="E106" s="180">
        <v>8570.6200000000008</v>
      </c>
      <c r="F106" s="165">
        <f t="shared" si="1"/>
        <v>100</v>
      </c>
    </row>
    <row r="107" spans="1:8" s="3" customFormat="1" x14ac:dyDescent="0.2">
      <c r="A107" s="167" t="s">
        <v>218</v>
      </c>
      <c r="B107" s="146"/>
      <c r="C107" s="181">
        <v>2094.4</v>
      </c>
      <c r="D107" s="180">
        <v>0</v>
      </c>
      <c r="E107" s="180">
        <v>0</v>
      </c>
      <c r="F107" s="165">
        <v>0</v>
      </c>
    </row>
    <row r="108" spans="1:8" s="3" customFormat="1" x14ac:dyDescent="0.2">
      <c r="A108" s="167" t="s">
        <v>219</v>
      </c>
      <c r="B108" s="72"/>
      <c r="C108" s="182">
        <v>800</v>
      </c>
      <c r="D108" s="183">
        <v>200</v>
      </c>
      <c r="E108" s="180">
        <v>200</v>
      </c>
      <c r="F108" s="165">
        <f t="shared" si="1"/>
        <v>100</v>
      </c>
    </row>
    <row r="109" spans="1:8" x14ac:dyDescent="0.2">
      <c r="A109" s="167" t="s">
        <v>220</v>
      </c>
      <c r="B109" s="72"/>
      <c r="C109" s="185">
        <v>844.2</v>
      </c>
      <c r="D109" s="183">
        <v>844.2</v>
      </c>
      <c r="E109" s="180">
        <v>844.2</v>
      </c>
      <c r="F109" s="165">
        <f t="shared" si="1"/>
        <v>100</v>
      </c>
    </row>
    <row r="110" spans="1:8" x14ac:dyDescent="0.2">
      <c r="A110" s="167" t="s">
        <v>221</v>
      </c>
      <c r="B110" s="72"/>
      <c r="C110" s="182">
        <v>1759.75</v>
      </c>
      <c r="D110" s="183">
        <v>1414.17</v>
      </c>
      <c r="E110" s="180">
        <v>1414.17</v>
      </c>
      <c r="F110" s="165">
        <f t="shared" si="1"/>
        <v>100</v>
      </c>
    </row>
    <row r="111" spans="1:8" x14ac:dyDescent="0.2">
      <c r="A111" s="167" t="s">
        <v>222</v>
      </c>
      <c r="B111" s="72"/>
      <c r="C111" s="182">
        <v>552.5</v>
      </c>
      <c r="D111" s="183">
        <v>502.1</v>
      </c>
      <c r="E111" s="180">
        <v>502.1</v>
      </c>
      <c r="F111" s="165">
        <f t="shared" si="1"/>
        <v>100</v>
      </c>
    </row>
    <row r="112" spans="1:8" ht="13.5" thickBot="1" x14ac:dyDescent="0.25">
      <c r="A112" s="177"/>
      <c r="B112" s="178"/>
      <c r="C112" s="182"/>
      <c r="D112" s="183"/>
      <c r="E112" s="184"/>
      <c r="F112" s="165">
        <v>0</v>
      </c>
    </row>
    <row r="113" ht="13.5" thickTop="1" x14ac:dyDescent="0.2"/>
  </sheetData>
  <mergeCells count="1">
    <mergeCell ref="A1:F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"/>
  <sheetViews>
    <sheetView tabSelected="1" topLeftCell="A5" workbookViewId="0">
      <selection activeCell="G10" sqref="G10"/>
    </sheetView>
  </sheetViews>
  <sheetFormatPr defaultRowHeight="15" x14ac:dyDescent="0.25"/>
  <cols>
    <col min="1" max="4" width="10" customWidth="1"/>
    <col min="5" max="5" width="15.85546875" customWidth="1"/>
    <col min="6" max="6" width="22.42578125" customWidth="1"/>
    <col min="7" max="7" width="19.7109375" customWidth="1"/>
    <col min="8" max="9" width="10" customWidth="1"/>
    <col min="10" max="11" width="11" customWidth="1"/>
    <col min="12" max="12" width="13.7109375" bestFit="1" customWidth="1"/>
    <col min="13" max="13" width="11" customWidth="1"/>
  </cols>
  <sheetData>
    <row r="1" spans="1:14" x14ac:dyDescent="0.25">
      <c r="A1" s="78"/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</row>
    <row r="2" spans="1:14" s="78" customFormat="1" x14ac:dyDescent="0.25">
      <c r="E2" s="122" t="s">
        <v>171</v>
      </c>
      <c r="F2" s="122"/>
      <c r="G2" s="122"/>
      <c r="H2" s="122"/>
    </row>
    <row r="3" spans="1:14" s="78" customFormat="1" x14ac:dyDescent="0.25"/>
    <row r="4" spans="1:14" s="78" customFormat="1" x14ac:dyDescent="0.25"/>
    <row r="5" spans="1:14" s="78" customFormat="1" ht="60" x14ac:dyDescent="0.25">
      <c r="B5" s="115" t="s">
        <v>172</v>
      </c>
      <c r="C5" s="115" t="s">
        <v>173</v>
      </c>
      <c r="D5" s="115" t="s">
        <v>193</v>
      </c>
      <c r="E5" s="115" t="s">
        <v>185</v>
      </c>
      <c r="F5" s="115" t="s">
        <v>206</v>
      </c>
      <c r="G5" s="115" t="s">
        <v>207</v>
      </c>
      <c r="H5" s="115" t="s">
        <v>174</v>
      </c>
      <c r="I5" s="115" t="s">
        <v>175</v>
      </c>
    </row>
    <row r="6" spans="1:14" x14ac:dyDescent="0.25">
      <c r="A6" s="78"/>
      <c r="B6" s="198">
        <v>1</v>
      </c>
      <c r="C6" s="198"/>
      <c r="D6" s="116">
        <v>2</v>
      </c>
      <c r="E6" s="116">
        <v>3</v>
      </c>
      <c r="F6" s="116">
        <v>4</v>
      </c>
      <c r="G6" s="116">
        <v>5</v>
      </c>
      <c r="H6" s="117" t="s">
        <v>176</v>
      </c>
      <c r="I6" s="117" t="s">
        <v>177</v>
      </c>
      <c r="J6" s="78"/>
      <c r="K6" s="78"/>
      <c r="L6" s="78"/>
      <c r="M6" s="78"/>
      <c r="N6" s="78"/>
    </row>
    <row r="7" spans="1:14" ht="24" x14ac:dyDescent="0.25">
      <c r="A7" s="78"/>
      <c r="B7" s="105"/>
      <c r="C7" s="118" t="s">
        <v>178</v>
      </c>
      <c r="D7" s="106">
        <v>331897.8</v>
      </c>
      <c r="E7" s="106">
        <v>1447769.62</v>
      </c>
      <c r="F7" s="106">
        <v>1447769.62</v>
      </c>
      <c r="G7" s="106">
        <v>301407.45</v>
      </c>
      <c r="H7" s="106">
        <f>G7/D7*100</f>
        <v>90.813331694274567</v>
      </c>
      <c r="I7" s="107">
        <f>G7/F7*100</f>
        <v>20.818743938003063</v>
      </c>
      <c r="J7" s="78"/>
      <c r="K7" s="78"/>
      <c r="L7" s="78"/>
      <c r="M7" s="78"/>
      <c r="N7" s="78"/>
    </row>
    <row r="8" spans="1:14" ht="24" x14ac:dyDescent="0.25">
      <c r="A8" s="78"/>
      <c r="B8" s="108">
        <v>9</v>
      </c>
      <c r="C8" s="109" t="s">
        <v>179</v>
      </c>
      <c r="D8" s="110">
        <v>331897.8</v>
      </c>
      <c r="E8" s="110">
        <v>1447769.62</v>
      </c>
      <c r="F8" s="110">
        <v>1447769.62</v>
      </c>
      <c r="G8" s="111">
        <v>301407.45</v>
      </c>
      <c r="H8" s="106">
        <f t="shared" ref="H8:H9" si="0">G8/D8*100</f>
        <v>90.813331694274567</v>
      </c>
      <c r="I8" s="107">
        <f t="shared" ref="I8:I9" si="1">G8/F8*100</f>
        <v>20.818743938003063</v>
      </c>
      <c r="J8" s="78"/>
      <c r="K8" s="78"/>
      <c r="L8" s="78"/>
      <c r="M8" s="78"/>
      <c r="N8" s="78"/>
    </row>
    <row r="9" spans="1:14" ht="48" x14ac:dyDescent="0.25">
      <c r="A9" s="78"/>
      <c r="B9" s="112">
        <v>91</v>
      </c>
      <c r="C9" s="113" t="s">
        <v>180</v>
      </c>
      <c r="D9" s="199">
        <v>331897.8</v>
      </c>
      <c r="E9" s="199">
        <v>1447769.62</v>
      </c>
      <c r="F9" s="199">
        <v>1447769.62</v>
      </c>
      <c r="G9" s="200">
        <v>301407.45</v>
      </c>
      <c r="H9" s="106">
        <f t="shared" si="0"/>
        <v>90.813331694274567</v>
      </c>
      <c r="I9" s="107">
        <f>G9/F9*100</f>
        <v>20.818743938003063</v>
      </c>
      <c r="J9" s="78"/>
      <c r="K9" s="78"/>
      <c r="L9" s="78"/>
      <c r="M9" s="78"/>
      <c r="N9" s="78"/>
    </row>
    <row r="10" spans="1:14" ht="48" x14ac:dyDescent="0.25">
      <c r="A10" s="78"/>
      <c r="B10" s="112">
        <v>96</v>
      </c>
      <c r="C10" s="113" t="s">
        <v>181</v>
      </c>
      <c r="D10" s="119"/>
      <c r="E10" s="120"/>
      <c r="F10" s="120"/>
      <c r="G10" s="121"/>
      <c r="H10" s="114"/>
      <c r="I10" s="114"/>
      <c r="J10" s="78"/>
      <c r="K10" s="78"/>
      <c r="L10" s="78"/>
      <c r="M10" s="78"/>
      <c r="N10" s="78"/>
    </row>
    <row r="11" spans="1:14" x14ac:dyDescent="0.25">
      <c r="A11" s="78"/>
      <c r="B11" s="78"/>
      <c r="C11" s="78"/>
      <c r="D11" s="78"/>
      <c r="E11" s="78"/>
      <c r="F11" s="78"/>
      <c r="G11" s="78"/>
      <c r="H11" s="78"/>
      <c r="I11" s="78"/>
      <c r="J11" s="78"/>
      <c r="K11" s="78"/>
      <c r="L11" s="78"/>
      <c r="M11" s="78"/>
      <c r="N11" s="78"/>
    </row>
    <row r="12" spans="1:14" x14ac:dyDescent="0.25">
      <c r="A12" s="78"/>
      <c r="B12" s="78"/>
      <c r="C12" s="78"/>
      <c r="D12" s="78"/>
      <c r="E12" s="78"/>
      <c r="F12" s="78"/>
      <c r="G12" s="78"/>
      <c r="H12" s="78"/>
      <c r="I12" s="78"/>
      <c r="J12" s="78"/>
      <c r="K12" s="78"/>
      <c r="L12" s="78"/>
      <c r="M12" s="78"/>
      <c r="N12" s="78"/>
    </row>
  </sheetData>
  <mergeCells count="1">
    <mergeCell ref="B6:C6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5</vt:i4>
      </vt:variant>
    </vt:vector>
  </HeadingPairs>
  <TitlesOfParts>
    <vt:vector size="5" baseType="lpstr">
      <vt:lpstr>Opći dio</vt:lpstr>
      <vt:lpstr>Prihodi i rashodi -ekon. klf.</vt:lpstr>
      <vt:lpstr>Prihodi i rashodi -izvori</vt:lpstr>
      <vt:lpstr>Prih i rash.-progr.,funk izvori</vt:lpstr>
      <vt:lpstr>funkcijska klasifikacija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I. OPĆI DIO KONSOLIDIRANOG PRORAČUNA</dc:title>
  <dc:creator>Korisnik</dc:creator>
  <cp:lastModifiedBy>SKOLA</cp:lastModifiedBy>
  <cp:lastPrinted>2026-05-12T05:57:49Z</cp:lastPrinted>
  <dcterms:created xsi:type="dcterms:W3CDTF">2022-02-23T11:39:51Z</dcterms:created>
  <dcterms:modified xsi:type="dcterms:W3CDTF">2026-08-03T06:38:24Z</dcterms:modified>
</cp:coreProperties>
</file>