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OLA\Desktop\NATALIJA\2026\IZVRŠENJE 2025\"/>
    </mc:Choice>
  </mc:AlternateContent>
  <bookViews>
    <workbookView xWindow="0" yWindow="0" windowWidth="23040" windowHeight="8520" activeTab="4"/>
  </bookViews>
  <sheets>
    <sheet name="Opći dio" sheetId="3" r:id="rId1"/>
    <sheet name="Prihodi i rashodi -ekon. klf." sheetId="1" r:id="rId2"/>
    <sheet name="Prihodi i rashodi -izvori" sheetId="4" r:id="rId3"/>
    <sheet name="Prih i rash.-progr.,funk izvori" sheetId="5" r:id="rId4"/>
    <sheet name="funkcijska klasifikacija" sheetId="6" r:id="rId5"/>
  </sheets>
  <calcPr calcId="152511"/>
</workbook>
</file>

<file path=xl/calcChain.xml><?xml version="1.0" encoding="utf-8"?>
<calcChain xmlns="http://schemas.openxmlformats.org/spreadsheetml/2006/main">
  <c r="G27" i="4" l="1"/>
  <c r="G19" i="4"/>
  <c r="F19" i="4"/>
  <c r="I10" i="6" l="1"/>
  <c r="I9" i="6"/>
  <c r="I8" i="6"/>
  <c r="H10" i="6"/>
  <c r="H9" i="6"/>
  <c r="H8" i="6"/>
  <c r="E8" i="6"/>
  <c r="G79" i="1" l="1"/>
  <c r="G71" i="1"/>
  <c r="G75" i="1"/>
  <c r="E82" i="5" l="1"/>
  <c r="F79" i="5"/>
  <c r="E42" i="5" l="1"/>
  <c r="G69" i="1" l="1"/>
  <c r="G64" i="1"/>
  <c r="F55" i="1"/>
  <c r="F51" i="1"/>
  <c r="F50" i="1"/>
  <c r="F43" i="1"/>
  <c r="G38" i="1"/>
  <c r="F37" i="1"/>
  <c r="G19" i="1"/>
  <c r="G18" i="1"/>
  <c r="E56" i="5"/>
  <c r="D33" i="5"/>
  <c r="C33" i="5"/>
  <c r="F16" i="5"/>
  <c r="F15" i="5"/>
  <c r="E33" i="5"/>
  <c r="C56" i="5" l="1"/>
  <c r="D50" i="5"/>
  <c r="C50" i="5"/>
  <c r="D42" i="5"/>
  <c r="C42" i="5"/>
  <c r="D56" i="5"/>
  <c r="D82" i="5"/>
  <c r="C82" i="5"/>
  <c r="F8" i="5"/>
  <c r="F9" i="5"/>
  <c r="F11" i="5"/>
  <c r="F12" i="5"/>
  <c r="F13" i="5"/>
  <c r="F14" i="5"/>
  <c r="F17" i="5"/>
  <c r="F20" i="5"/>
  <c r="F21" i="5"/>
  <c r="F22" i="5"/>
  <c r="F23" i="5"/>
  <c r="F24" i="5"/>
  <c r="F25" i="5"/>
  <c r="F26" i="5"/>
  <c r="F27" i="5"/>
  <c r="F30" i="5"/>
  <c r="F31" i="5"/>
  <c r="F37" i="5"/>
  <c r="F38" i="5"/>
  <c r="F39" i="5"/>
  <c r="F40" i="5"/>
  <c r="F41" i="5"/>
  <c r="F48" i="5"/>
  <c r="F52" i="5"/>
  <c r="F53" i="5"/>
  <c r="F55" i="5"/>
  <c r="F62" i="5"/>
  <c r="F64" i="5"/>
  <c r="F67" i="5"/>
  <c r="F69" i="5"/>
  <c r="F70" i="5"/>
  <c r="F76" i="5"/>
  <c r="F78" i="5"/>
  <c r="F80" i="5"/>
  <c r="F81" i="5"/>
  <c r="C91" i="5"/>
  <c r="F33" i="5"/>
  <c r="G8" i="4" l="1"/>
  <c r="G9" i="4"/>
  <c r="G11" i="4"/>
  <c r="G13" i="4"/>
  <c r="F7" i="4"/>
  <c r="F8" i="4"/>
  <c r="F9" i="4"/>
  <c r="F11" i="4"/>
  <c r="F12" i="4"/>
  <c r="F13" i="4"/>
  <c r="G3" i="4"/>
  <c r="F3" i="4"/>
  <c r="G24" i="4"/>
  <c r="G26" i="4"/>
  <c r="G18" i="4"/>
  <c r="F22" i="4"/>
  <c r="F23" i="4"/>
  <c r="F24" i="4"/>
  <c r="F27" i="4"/>
  <c r="F28" i="4"/>
  <c r="F18" i="4"/>
  <c r="F26" i="4"/>
  <c r="G6" i="1" l="1"/>
  <c r="G9" i="1"/>
  <c r="G10" i="1"/>
  <c r="G11" i="1"/>
  <c r="G17" i="1"/>
  <c r="G22" i="1"/>
  <c r="G24" i="1"/>
  <c r="G26" i="1"/>
  <c r="G29" i="1"/>
  <c r="G30" i="1"/>
  <c r="G31" i="1"/>
  <c r="G32" i="1"/>
  <c r="G33" i="1"/>
  <c r="G34" i="1"/>
  <c r="G35" i="1"/>
  <c r="G36" i="1"/>
  <c r="G37" i="1"/>
  <c r="G39" i="1"/>
  <c r="G40" i="1"/>
  <c r="G41" i="1"/>
  <c r="G42" i="1"/>
  <c r="G43" i="1"/>
  <c r="G45" i="1"/>
  <c r="G46" i="1"/>
  <c r="G47" i="1"/>
  <c r="G48" i="1"/>
  <c r="G49" i="1"/>
  <c r="G51" i="1"/>
  <c r="G52" i="1"/>
  <c r="G53" i="1"/>
  <c r="G54" i="1"/>
  <c r="G56" i="1"/>
  <c r="G57" i="1"/>
  <c r="G60" i="1"/>
  <c r="G61" i="1"/>
  <c r="G62" i="1"/>
  <c r="G63" i="1"/>
  <c r="G66" i="1"/>
  <c r="G67" i="1"/>
  <c r="G68" i="1"/>
  <c r="G72" i="1"/>
  <c r="G73" i="1"/>
  <c r="G74" i="1"/>
  <c r="G82" i="1"/>
  <c r="G5" i="1"/>
  <c r="F6" i="1"/>
  <c r="F9" i="1"/>
  <c r="F10" i="1"/>
  <c r="F11" i="1"/>
  <c r="F14" i="1"/>
  <c r="F15" i="1"/>
  <c r="F16" i="1"/>
  <c r="F22" i="1"/>
  <c r="F23" i="1"/>
  <c r="F24" i="1"/>
  <c r="F25" i="1"/>
  <c r="F26" i="1"/>
  <c r="F29" i="1"/>
  <c r="F30" i="1"/>
  <c r="F31" i="1"/>
  <c r="F32" i="1"/>
  <c r="F33" i="1"/>
  <c r="F34" i="1"/>
  <c r="F35" i="1"/>
  <c r="F36" i="1"/>
  <c r="F39" i="1"/>
  <c r="F40" i="1"/>
  <c r="F41" i="1"/>
  <c r="F42" i="1"/>
  <c r="F45" i="1"/>
  <c r="F46" i="1"/>
  <c r="F47" i="1"/>
  <c r="F48" i="1"/>
  <c r="F49" i="1"/>
  <c r="F52" i="1"/>
  <c r="F53" i="1"/>
  <c r="F54" i="1"/>
  <c r="F56" i="1"/>
  <c r="F57" i="1"/>
  <c r="F60" i="1"/>
  <c r="F61" i="1"/>
  <c r="F62" i="1"/>
  <c r="F63" i="1"/>
  <c r="F64" i="1"/>
  <c r="F66" i="1"/>
  <c r="F67" i="1"/>
  <c r="F68" i="1"/>
  <c r="F71" i="1"/>
  <c r="F72" i="1"/>
  <c r="F73" i="1"/>
  <c r="F74" i="1"/>
  <c r="F75" i="1"/>
  <c r="F83" i="1"/>
  <c r="F5" i="1"/>
  <c r="G18" i="3" l="1"/>
  <c r="G26" i="3"/>
  <c r="F26" i="3"/>
  <c r="G21" i="3"/>
  <c r="G20" i="3"/>
  <c r="G19" i="3"/>
  <c r="G17" i="3"/>
  <c r="G16" i="3"/>
  <c r="F21" i="3"/>
  <c r="F20" i="3"/>
  <c r="F19" i="3"/>
  <c r="F18" i="3" l="1"/>
  <c r="G30" i="3" l="1"/>
  <c r="F30" i="3"/>
  <c r="F16" i="3" l="1"/>
</calcChain>
</file>

<file path=xl/sharedStrings.xml><?xml version="1.0" encoding="utf-8"?>
<sst xmlns="http://schemas.openxmlformats.org/spreadsheetml/2006/main" count="254" uniqueCount="220">
  <si>
    <t>Oznaka</t>
  </si>
  <si>
    <t>Indeks 4./1. (5.)</t>
  </si>
  <si>
    <t>Indeks 4./3. (6.)</t>
  </si>
  <si>
    <t>A. RAČUN PRIHODA I RASHODA</t>
  </si>
  <si>
    <t>6 Prihodi poslovanja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</si>
  <si>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</si>
  <si>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</si>
  <si>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</si>
  <si>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</si>
  <si>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</si>
  <si>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</si>
  <si>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</si>
  <si>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</si>
  <si>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</si>
  <si>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</si>
  <si>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</si>
  <si>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</si>
  <si>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7 Prihodi od prodaje nefinancijske imovine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</si>
  <si>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</si>
  <si>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</si>
  <si>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</si>
  <si>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</si>
  <si>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</si>
  <si>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</si>
  <si>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</si>
  <si>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</si>
  <si>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</si>
  <si>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</si>
  <si>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</si>
  <si>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</si>
  <si>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</si>
  <si>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</si>
  <si>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</si>
  <si>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</si>
  <si>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</si>
  <si>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</si>
  <si>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</si>
  <si>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</si>
  <si>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</si>
  <si>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</si>
  <si>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</si>
  <si>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</si>
  <si>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</si>
  <si>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</si>
  <si>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</si>
  <si>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</si>
  <si>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</si>
  <si>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</si>
  <si>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</si>
  <si>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</si>
  <si>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3295 Pristojbe i naknade</t>
  </si>
  <si>
    <t>3296 Troškovi sudskih postupaka</t>
  </si>
  <si>
    <t>3299 Ostali nespomenuti rashodi poslovanja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</si>
  <si>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</si>
  <si>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</si>
  <si>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</si>
  <si>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</si>
  <si>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4222 Komunikacijska oprema</t>
  </si>
  <si>
    <t>4227 Uređaji, strojevi i oprema za ostale namjene</t>
  </si>
  <si>
    <t>424 Knjige, umjetnička djela i ostale izložbene vrijednosti</t>
  </si>
  <si>
    <t>4241 Knjige</t>
  </si>
  <si>
    <t>SVEUKUPNO RASHODI</t>
  </si>
  <si>
    <t>67 Prihodi iz nadležnog proračuna i od HZZO-a temeljem ugovornih obveza</t>
  </si>
  <si>
    <t>6711 Prihodi iz nadležnog proračuna za financiranje rashoda poslovanja</t>
  </si>
  <si>
    <t>671 Prihodi iz nadležnog proračuna za financiranje redovne djelatnosti proračunskih korisnika</t>
  </si>
  <si>
    <t>6712 Prihodi iz nadležnog proračuna za nabavu nefinancijske imovine</t>
  </si>
  <si>
    <t>Razlika - višak/manjak</t>
  </si>
  <si>
    <t xml:space="preserve"> PRIHODI UKUPNO</t>
  </si>
  <si>
    <t>RASHODI UKUPNO</t>
  </si>
  <si>
    <t>Višak/manjak+neto financiranje+raspoloživa sredstva iz prethodnih godina</t>
  </si>
  <si>
    <t>Višak/manjak iz prethodnih godina</t>
  </si>
  <si>
    <t xml:space="preserve">I. OPĆI DIO  </t>
  </si>
  <si>
    <t>Izvor financiranja: 451 F.P. I dodatni udio  u pro.na dohodak</t>
  </si>
  <si>
    <t>321-NAKNADE TROŠKOVA ZAPOSLENICIMA</t>
  </si>
  <si>
    <t>3211-Službena putovanja</t>
  </si>
  <si>
    <t>3213-Stručno usavršavanje zaposlenika</t>
  </si>
  <si>
    <t>322-MATERIJALNI RASHODI</t>
  </si>
  <si>
    <t>3221-Uredski materijal</t>
  </si>
  <si>
    <t>3222-Materijali  i sirovine</t>
  </si>
  <si>
    <t>3224-Materijali i dijelovi za tekuć.i inves.održ.</t>
  </si>
  <si>
    <t>3225-Sitni inventar i auto gume</t>
  </si>
  <si>
    <t>323-RASHODI ZA USLUGE</t>
  </si>
  <si>
    <t>3231-Usluge telefona ,pošte i prijevoza</t>
  </si>
  <si>
    <t>3232-Usluge tekuć.i investic.održavanja</t>
  </si>
  <si>
    <t>3234-Komunalne usluge</t>
  </si>
  <si>
    <t>3235-Zakupnine i najamnine</t>
  </si>
  <si>
    <t>3236-Zdravstvene i veterinarske usluge</t>
  </si>
  <si>
    <t>3237-Intelektualne i osobne usluge</t>
  </si>
  <si>
    <t>3238-Računalne usluge</t>
  </si>
  <si>
    <t>3239-Ostale usluge</t>
  </si>
  <si>
    <t>329-OSTALE USLUGE</t>
  </si>
  <si>
    <t>3292-Premije osiguranja</t>
  </si>
  <si>
    <t>3293-Reprezentacija</t>
  </si>
  <si>
    <t>3294-Članarine</t>
  </si>
  <si>
    <t xml:space="preserve">Ostvarenje preth. god. </t>
  </si>
  <si>
    <t xml:space="preserve">Tekući plan </t>
  </si>
  <si>
    <t>Izvor: 41 Prihodi za posebne namjene - proračunski korisnici</t>
  </si>
  <si>
    <t>Izvor: 42 Višak/manjak prihoda korisnici</t>
  </si>
  <si>
    <t>Izvor: 45-F.P. I dod.udio u por.na dohodak</t>
  </si>
  <si>
    <t>Izvor: 51 Pomoći iz državnog proračuna</t>
  </si>
  <si>
    <t xml:space="preserve">PRIHODI I RASHODI </t>
  </si>
  <si>
    <t>Tekući plan -2021</t>
  </si>
  <si>
    <t>OPĆI DIO</t>
  </si>
  <si>
    <t>Bročana oznaka i naziv računa prihoda i rashoda</t>
  </si>
  <si>
    <t xml:space="preserve">Indeks 5/2. </t>
  </si>
  <si>
    <t>Indeks 5./4.</t>
  </si>
  <si>
    <t>638 Pom.i iz DP tem.prijena EU sred</t>
  </si>
  <si>
    <t>663-Donacije od pravnih i fiz.osoba</t>
  </si>
  <si>
    <t>6631-Tekuće donacije</t>
  </si>
  <si>
    <t>324 Naknade troš.osob.izvan RO</t>
  </si>
  <si>
    <t>32412 Naknade ostalih troškova</t>
  </si>
  <si>
    <t>922 VIŠAK PRIHODA</t>
  </si>
  <si>
    <t>SVEUKUPNO PRIHODI+VIŠAK PRIHODA</t>
  </si>
  <si>
    <t>9-Preneseni višak predh.god.</t>
  </si>
  <si>
    <t>31113 Plaće po sudskim presudama</t>
  </si>
  <si>
    <t>31112-Plaće pripravnik</t>
  </si>
  <si>
    <t xml:space="preserve">3294 Članarine </t>
  </si>
  <si>
    <t>Izvor 19 Predfinanciranje</t>
  </si>
  <si>
    <t>Izvor: 11 Opći prihodi i primitci</t>
  </si>
  <si>
    <t>38129 mater.za hig.potrebe i njegu</t>
  </si>
  <si>
    <t>6391-TEKUĆI PRIJENOSI IZMEĐU PRPO.KORIS.ISTOG PROR..</t>
  </si>
  <si>
    <t>3214 Ostale naknade troškova zaposlenim</t>
  </si>
  <si>
    <t>Program: 2204 OSNOVNO ŠKOLSTVO STANDARD</t>
  </si>
  <si>
    <t>Izvor: 53 Proračun JLS</t>
  </si>
  <si>
    <t>A2202-01 Djelatnost osnovnih škola</t>
  </si>
  <si>
    <t>A2202-04 Administracija i upravljanje</t>
  </si>
  <si>
    <t xml:space="preserve">Izvor financiranja: 51 </t>
  </si>
  <si>
    <t xml:space="preserve">31111 Plaće za redovan rad </t>
  </si>
  <si>
    <t>31321 Doprinosi za OZO</t>
  </si>
  <si>
    <t>32121 Prijevoz na posao i s posla</t>
  </si>
  <si>
    <t>32955 Novčana nak.posl.zbog nezapošlj.osob.s invalid</t>
  </si>
  <si>
    <t>Program: 2203 OSNOVNO ŠKOLSTVO -iznad standarda</t>
  </si>
  <si>
    <t>A2203-01 Javne potrebe u prosvjeti-korisnici</t>
  </si>
  <si>
    <t>Izvor financiranja : 110</t>
  </si>
  <si>
    <t xml:space="preserve">32999 Ostali nespomenuti rashodi </t>
  </si>
  <si>
    <t>Izvor financiranja : 42</t>
  </si>
  <si>
    <t>31219 Ostali rashodi za zaposlene</t>
  </si>
  <si>
    <t>42411 Udžbenici</t>
  </si>
  <si>
    <t>32372 Intelektualne usluge</t>
  </si>
  <si>
    <t>32224 Namirnice</t>
  </si>
  <si>
    <t>38129 Materijal za hig.potrebe i njegu</t>
  </si>
  <si>
    <t>Program: 4301 Razvojni projekti EU</t>
  </si>
  <si>
    <t>31321 Doprinosi na plaće</t>
  </si>
  <si>
    <t>32121 Naknada za prijevoz</t>
  </si>
  <si>
    <t>A2203-27 Udžbenici,izvor 51</t>
  </si>
  <si>
    <t xml:space="preserve">A2203-31 Projekt e-škole,izvor 110 </t>
  </si>
  <si>
    <t>A2203-33 Prehrana za učenike, izvor 51</t>
  </si>
  <si>
    <t>A2203-34 Zalihe menstrualnih potrepština,izvor 51</t>
  </si>
  <si>
    <t>T4301-67 Projekt Pomoćnici u nastavi,izvor 110</t>
  </si>
  <si>
    <t>32211 Uredski materijal</t>
  </si>
  <si>
    <t>32271 Službena ,radna i zaštitna odjeća i obuća</t>
  </si>
  <si>
    <t>OSNOVNE ŠKOLE OBROVAC</t>
  </si>
  <si>
    <t xml:space="preserve">        Na temelju Zakona o proračunu ("Narodne novine“ broj 87/08, 136/12 i 15/15, 144/21),i Pravilnika o polugodišnjem i godišnjem izvještaju o izvršenju proračuna ("Narodne novine" 24/13, 102/17 i 1/20) OSNOVNA ŠKOLA OBROVAC" podnosi školskom odboru:</t>
  </si>
  <si>
    <t xml:space="preserve"> POLUGODIŠNJI  IZVJEŠTAJ O IZVRŠENJU FINANCIJSKOG PLANA ZA 2024. GODINU</t>
  </si>
  <si>
    <t>426 Nematerijalna proizvedena imovina</t>
  </si>
  <si>
    <t>4264 Nematerijalna proizvedena imovina</t>
  </si>
  <si>
    <t>32359 ostale zakupnine i najamnine</t>
  </si>
  <si>
    <t>32355 prijevoz oš troškovi prijevoza</t>
  </si>
  <si>
    <t>32321 Usluge tekućeg i investicijskog održavanja ( hitne intervencije )</t>
  </si>
  <si>
    <t>Izvor 49 Nedostajuća sredstva</t>
  </si>
  <si>
    <t>Izvor 49- Nedostajuća sredstva</t>
  </si>
  <si>
    <t>Izvor 54 Projekt inkluzija</t>
  </si>
  <si>
    <t>Izvor 12 Višak/manjak prihoda -ZŽ</t>
  </si>
  <si>
    <t>PRIHODI I RASHODI 01-31.12. 2024.PREMA EKONOMSKOJ KLASIFIKACIJI</t>
  </si>
  <si>
    <t>Ostvarenje/Izvršenje 2024.</t>
  </si>
  <si>
    <t>Tekući plan 2025</t>
  </si>
  <si>
    <t xml:space="preserve">Izvršenje  OSNOVNE ŠKOLE OBROVAC za 2025. godinu </t>
  </si>
  <si>
    <t>Ostvarenje/Izvršenje 2025</t>
  </si>
  <si>
    <t>Izvorni plan 2025</t>
  </si>
  <si>
    <t>Ostvarenje/Izvršenje  2025</t>
  </si>
  <si>
    <t>Ostvarenje preth. 2024</t>
  </si>
  <si>
    <t>Izvršenje2025</t>
  </si>
  <si>
    <t>Ostvarenje 2024. god. (1)</t>
  </si>
  <si>
    <t>Izvorni plan 2025 (2.)</t>
  </si>
  <si>
    <t>Tekući plan 2025 (3.)</t>
  </si>
  <si>
    <t>Ostvarenje2025(4.)</t>
  </si>
  <si>
    <t>Ostvarenje 2024 god. (1)</t>
  </si>
  <si>
    <t xml:space="preserve">Ostvarenje 2025 </t>
  </si>
  <si>
    <t>Indeks 4./1.</t>
  </si>
  <si>
    <t>UKUPNO</t>
  </si>
  <si>
    <t>UKUPNO:</t>
  </si>
  <si>
    <t>32221 Osnovni materijal i sirovine</t>
  </si>
  <si>
    <t>32379 Ostale intelektualne usluge</t>
  </si>
  <si>
    <t>32319 usluge telefona,pošte i prijevoza</t>
  </si>
  <si>
    <t>Sufinanciranje cijene prijevoza,izvor 51</t>
  </si>
  <si>
    <t xml:space="preserve">37221 sufinanciranje cijene prijevoza </t>
  </si>
  <si>
    <t>A2203-37 Rad sa darovitim ivisoko motiviranim učenicima OŠ</t>
  </si>
  <si>
    <t>32359 Zakupnine i najamnine OŠ</t>
  </si>
  <si>
    <t>31111 Plaće za redovan rad</t>
  </si>
  <si>
    <t>32399 Ostale nespomenute usluge</t>
  </si>
  <si>
    <t>Izvor  financiranja : 53</t>
  </si>
  <si>
    <t>UKUPNO :</t>
  </si>
  <si>
    <t xml:space="preserve">UKUPNO </t>
  </si>
  <si>
    <t>32231-Energija</t>
  </si>
  <si>
    <t>32234 Motorni benzin i dizel gorivo</t>
  </si>
  <si>
    <t>32239 Ugljen drva i teško ulje</t>
  </si>
  <si>
    <t>32999 Ostali nespomenuti rashodi poslovanja</t>
  </si>
  <si>
    <t>Projektna dokumentacija</t>
  </si>
  <si>
    <t>42641 Izrada projektne dokumentacije za projekte OŠ</t>
  </si>
  <si>
    <t>42411 Knjige</t>
  </si>
  <si>
    <t>PRIHODI PO IZVORIMA FIHNANCIIRANJA 01-31.12.2025.GODINE</t>
  </si>
  <si>
    <t>Ostvarenje 12/2025</t>
  </si>
  <si>
    <t>RASHODI PREMA FUNKCIJSKOJ KLASIFIKACIJI</t>
  </si>
  <si>
    <t>BROJČANA OZNAKA</t>
  </si>
  <si>
    <t>NAZIV FUNKCIJSKE KLASIFIKACIJE</t>
  </si>
  <si>
    <t>Indeks1</t>
  </si>
  <si>
    <t>Index2</t>
  </si>
  <si>
    <t>(5/2)*100</t>
  </si>
  <si>
    <t>(5/4)*100</t>
  </si>
  <si>
    <t>UKUPNI RASHODI</t>
  </si>
  <si>
    <t>Obrazovanje</t>
  </si>
  <si>
    <t>Predškolsko i osnovno obrazovanje</t>
  </si>
  <si>
    <t>Dodatne usluge u obrazovanju</t>
  </si>
  <si>
    <t>Godišnji izvještaj o izvršenju financijskog plana za12/ 2025. prema programskoji ekonomskoj klasifikaciji te izvorima financiranja</t>
  </si>
  <si>
    <t>Izvršenje prethodne godine  2024</t>
  </si>
  <si>
    <t>Tekući plan 2025.</t>
  </si>
  <si>
    <t>Izvršenje tekuće godine 2025</t>
  </si>
  <si>
    <t>RASHODI PO IZVORIMA FINANCIRANJA 12/25</t>
  </si>
  <si>
    <t>Izvor 51 Projekt inkluzija</t>
  </si>
  <si>
    <t xml:space="preserve">Izvor:51 Projekt inkluzija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</si>
</sst>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7"/>
      <color rgb="FF000000"/>
      <name val="Verdana"/>
      <family val="2"/>
      <charset val="238"/>
    </font>
    <font>
      <b/>
      <sz val="9"/>
      <color rgb="FF000000"/>
      <name val="Calibri Light"/>
      <family val="2"/>
      <charset val="238"/>
    </font>
    <font>
      <sz val="7"/>
      <color theme="1"/>
      <name val="Verdana"/>
      <family val="2"/>
      <charset val="238"/>
    </font>
    <font>
      <b/>
      <sz val="7"/>
      <color rgb="FF000000"/>
      <name val="Arial"/>
      <family val="2"/>
      <charset val="238"/>
    </font>
    <font>
      <sz val="9"/>
      <color rgb="FF000000"/>
      <name val="Calibri Light"/>
      <family val="2"/>
      <charset val="238"/>
    </font>
    <font>
      <sz val="7"/>
      <color rgb="FF000000"/>
      <name val="Arial"/>
      <family val="2"/>
      <charset val="238"/>
    </font>
    <font>
      <sz val="9"/>
      <color theme="1"/>
      <name val="Calibri Light"/>
      <family val="2"/>
      <charset val="238"/>
    </font>
    <font>
      <b/>
      <sz val="7"/>
      <color theme="1"/>
      <name val="Verdana"/>
      <family val="2"/>
      <charset val="238"/>
    </font>
    <font>
      <sz val="12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Verdana"/>
      <family val="2"/>
      <charset val="238"/>
    </font>
    <font>
      <b/>
      <sz val="7.5"/>
      <color rgb="FF000000"/>
      <name val="Microsoft Sans Serif"/>
      <family val="2"/>
      <charset val="238"/>
    </font>
    <font>
      <sz val="7.5"/>
      <color rgb="FF000000"/>
      <name val="Microsoft Sans Serif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Microsoft Sans Serif"/>
      <family val="2"/>
      <charset val="238"/>
    </font>
    <font>
      <sz val="10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000000"/>
      <name val="Calibri Light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rgb="FF000000"/>
      <name val="Microsoft Sans Serif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7.5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name val="Calibri Light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MS Sans Serif"/>
      <charset val="238"/>
    </font>
    <font>
      <b/>
      <sz val="9"/>
      <color indexed="62"/>
      <name val="Segoe UI"/>
      <family val="2"/>
      <charset val="238"/>
    </font>
    <font>
      <b/>
      <sz val="9"/>
      <color rgb="FF000000"/>
      <name val="Segoe UI"/>
      <family val="2"/>
      <charset val="238"/>
    </font>
    <font>
      <sz val="10"/>
      <color indexed="8"/>
      <name val="Arial"/>
      <family val="2"/>
      <charset val="238"/>
    </font>
    <font>
      <b/>
      <sz val="9"/>
      <name val="Segoe UI"/>
      <family val="2"/>
      <charset val="238"/>
    </font>
    <font>
      <sz val="9"/>
      <color rgb="FF000000"/>
      <name val="Segoe UI"/>
      <family val="2"/>
      <charset val="238"/>
    </font>
    <font>
      <sz val="9"/>
      <name val="Segoe UI"/>
      <family val="2"/>
      <charset val="238"/>
    </font>
    <font>
      <sz val="9"/>
      <name val="Calibri"/>
      <family val="2"/>
      <charset val="238"/>
    </font>
    <font>
      <b/>
      <sz val="9"/>
      <color theme="1"/>
      <name val="Segoe UI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61" fillId="0" borderId="0"/>
    <xf numFmtId="0" fontId="1" fillId="0" borderId="0"/>
    <xf numFmtId="0" fontId="62" fillId="0" borderId="0"/>
    <xf numFmtId="0" fontId="61" fillId="0" borderId="0"/>
    <xf numFmtId="0" fontId="65" fillId="0" borderId="0"/>
  </cellStyleXfs>
  <cellXfs count="186">
    <xf numFmtId="0" fontId="0" fillId="0" borderId="0" xfId="0"/>
    <xf numFmtId="0" fontId="20" fillId="0" borderId="0" xfId="0" applyFont="1" applyAlignment="1">
      <alignment wrapText="1"/>
    </xf>
    <xf numFmtId="4" fontId="19" fillId="33" borderId="11" xfId="0" applyNumberFormat="1" applyFont="1" applyFill="1" applyBorder="1" applyAlignment="1">
      <alignment horizontal="right" wrapText="1"/>
    </xf>
    <xf numFmtId="0" fontId="20" fillId="0" borderId="0" xfId="0" applyFont="1"/>
    <xf numFmtId="4" fontId="22" fillId="33" borderId="11" xfId="0" applyNumberFormat="1" applyFont="1" applyFill="1" applyBorder="1" applyAlignment="1">
      <alignment horizontal="right" wrapText="1"/>
    </xf>
    <xf numFmtId="0" fontId="24" fillId="0" borderId="0" xfId="0" applyFont="1"/>
    <xf numFmtId="4" fontId="19" fillId="34" borderId="11" xfId="0" applyNumberFormat="1" applyFont="1" applyFill="1" applyBorder="1" applyAlignment="1">
      <alignment horizontal="right" wrapText="1"/>
    </xf>
    <xf numFmtId="0" fontId="25" fillId="0" borderId="0" xfId="0" applyFont="1"/>
    <xf numFmtId="0" fontId="27" fillId="0" borderId="0" xfId="0" applyFont="1" applyAlignment="1">
      <alignment horizontal="left" indent="1"/>
    </xf>
    <xf numFmtId="0" fontId="28" fillId="3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29" fillId="0" borderId="10" xfId="0" applyFont="1" applyBorder="1" applyAlignment="1">
      <alignment horizontal="center" vertical="center" wrapText="1"/>
    </xf>
    <xf numFmtId="4" fontId="30" fillId="33" borderId="11" xfId="0" applyNumberFormat="1" applyFont="1" applyFill="1" applyBorder="1" applyAlignment="1">
      <alignment horizontal="right" wrapText="1" indent="1"/>
    </xf>
    <xf numFmtId="4" fontId="31" fillId="33" borderId="11" xfId="0" applyNumberFormat="1" applyFont="1" applyFill="1" applyBorder="1" applyAlignment="1">
      <alignment horizontal="right" wrapText="1" indent="1"/>
    </xf>
    <xf numFmtId="4" fontId="30" fillId="33" borderId="16" xfId="0" applyNumberFormat="1" applyFont="1" applyFill="1" applyBorder="1" applyAlignment="1">
      <alignment horizontal="right" wrapText="1" indent="1"/>
    </xf>
    <xf numFmtId="4" fontId="30" fillId="33" borderId="18" xfId="0" applyNumberFormat="1" applyFont="1" applyFill="1" applyBorder="1" applyAlignment="1">
      <alignment horizontal="right" wrapText="1" indent="1"/>
    </xf>
    <xf numFmtId="0" fontId="33" fillId="33" borderId="11" xfId="0" applyFont="1" applyFill="1" applyBorder="1" applyAlignment="1">
      <alignment horizontal="left" wrapText="1" indent="1"/>
    </xf>
    <xf numFmtId="4" fontId="36" fillId="33" borderId="11" xfId="0" applyNumberFormat="1" applyFont="1" applyFill="1" applyBorder="1" applyAlignment="1">
      <alignment horizontal="right" wrapText="1" indent="1"/>
    </xf>
    <xf numFmtId="4" fontId="32" fillId="33" borderId="11" xfId="0" applyNumberFormat="1" applyFont="1" applyFill="1" applyBorder="1" applyAlignment="1">
      <alignment horizontal="right" wrapText="1" indent="1"/>
    </xf>
    <xf numFmtId="0" fontId="35" fillId="0" borderId="0" xfId="0" applyFont="1" applyAlignment="1">
      <alignment horizontal="left" wrapText="1"/>
    </xf>
    <xf numFmtId="0" fontId="38" fillId="33" borderId="11" xfId="0" applyFont="1" applyFill="1" applyBorder="1" applyAlignment="1">
      <alignment horizontal="right" wrapText="1"/>
    </xf>
    <xf numFmtId="0" fontId="38" fillId="34" borderId="11" xfId="0" applyFont="1" applyFill="1" applyBorder="1" applyAlignment="1">
      <alignment horizontal="right" wrapText="1"/>
    </xf>
    <xf numFmtId="4" fontId="40" fillId="33" borderId="11" xfId="0" applyNumberFormat="1" applyFont="1" applyFill="1" applyBorder="1" applyAlignment="1">
      <alignment horizontal="right" wrapText="1" indent="1"/>
    </xf>
    <xf numFmtId="4" fontId="38" fillId="33" borderId="11" xfId="0" applyNumberFormat="1" applyFont="1" applyFill="1" applyBorder="1" applyAlignment="1">
      <alignment horizontal="right" wrapText="1" indent="1"/>
    </xf>
    <xf numFmtId="4" fontId="39" fillId="33" borderId="11" xfId="0" applyNumberFormat="1" applyFont="1" applyFill="1" applyBorder="1" applyAlignment="1">
      <alignment horizontal="right" wrapText="1" indent="1"/>
    </xf>
    <xf numFmtId="0" fontId="39" fillId="33" borderId="11" xfId="0" applyFont="1" applyFill="1" applyBorder="1" applyAlignment="1">
      <alignment horizontal="right" wrapText="1"/>
    </xf>
    <xf numFmtId="0" fontId="35" fillId="0" borderId="0" xfId="0" applyFont="1"/>
    <xf numFmtId="4" fontId="41" fillId="33" borderId="11" xfId="0" applyNumberFormat="1" applyFont="1" applyFill="1" applyBorder="1" applyAlignment="1">
      <alignment horizontal="right" wrapText="1" indent="1"/>
    </xf>
    <xf numFmtId="0" fontId="42" fillId="0" borderId="0" xfId="0" applyFont="1"/>
    <xf numFmtId="0" fontId="37" fillId="0" borderId="20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42" fillId="0" borderId="0" xfId="0" applyFont="1" applyAlignment="1">
      <alignment horizontal="left" wrapText="1"/>
    </xf>
    <xf numFmtId="0" fontId="29" fillId="0" borderId="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4" fontId="30" fillId="33" borderId="21" xfId="0" applyNumberFormat="1" applyFont="1" applyFill="1" applyBorder="1" applyAlignment="1">
      <alignment horizontal="right" wrapText="1" indent="1"/>
    </xf>
    <xf numFmtId="4" fontId="31" fillId="33" borderId="21" xfId="0" applyNumberFormat="1" applyFont="1" applyFill="1" applyBorder="1" applyAlignment="1">
      <alignment horizontal="right" wrapText="1" indent="1"/>
    </xf>
    <xf numFmtId="0" fontId="19" fillId="33" borderId="11" xfId="0" applyNumberFormat="1" applyFont="1" applyFill="1" applyBorder="1" applyAlignment="1">
      <alignment horizontal="center" wrapText="1"/>
    </xf>
    <xf numFmtId="0" fontId="22" fillId="33" borderId="11" xfId="0" applyNumberFormat="1" applyFont="1" applyFill="1" applyBorder="1" applyAlignment="1">
      <alignment horizontal="center" wrapText="1"/>
    </xf>
    <xf numFmtId="4" fontId="43" fillId="33" borderId="11" xfId="0" applyNumberFormat="1" applyFont="1" applyFill="1" applyBorder="1" applyAlignment="1">
      <alignment horizontal="right" wrapText="1" indent="1"/>
    </xf>
    <xf numFmtId="4" fontId="41" fillId="33" borderId="11" xfId="0" applyNumberFormat="1" applyFont="1" applyFill="1" applyBorder="1" applyAlignment="1">
      <alignment horizontal="right" wrapText="1"/>
    </xf>
    <xf numFmtId="0" fontId="38" fillId="0" borderId="20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47" fillId="0" borderId="0" xfId="0" applyFont="1" applyAlignment="1">
      <alignment horizontal="left" wrapText="1"/>
    </xf>
    <xf numFmtId="0" fontId="36" fillId="0" borderId="20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48" fillId="0" borderId="0" xfId="0" applyFont="1" applyAlignment="1">
      <alignment horizontal="left" wrapText="1"/>
    </xf>
    <xf numFmtId="4" fontId="41" fillId="33" borderId="11" xfId="0" applyNumberFormat="1" applyFont="1" applyFill="1" applyBorder="1" applyAlignment="1">
      <alignment wrapText="1"/>
    </xf>
    <xf numFmtId="4" fontId="49" fillId="33" borderId="11" xfId="0" applyNumberFormat="1" applyFont="1" applyFill="1" applyBorder="1" applyAlignment="1">
      <alignment horizontal="right" wrapText="1" indent="1"/>
    </xf>
    <xf numFmtId="0" fontId="50" fillId="0" borderId="0" xfId="0" applyFont="1" applyAlignment="1">
      <alignment horizontal="left" wrapText="1"/>
    </xf>
    <xf numFmtId="4" fontId="36" fillId="36" borderId="11" xfId="0" applyNumberFormat="1" applyFont="1" applyFill="1" applyBorder="1" applyAlignment="1">
      <alignment horizontal="right" wrapText="1" indent="1"/>
    </xf>
    <xf numFmtId="0" fontId="38" fillId="36" borderId="11" xfId="0" applyFont="1" applyFill="1" applyBorder="1" applyAlignment="1">
      <alignment horizontal="right" wrapText="1"/>
    </xf>
    <xf numFmtId="0" fontId="35" fillId="36" borderId="0" xfId="0" applyFont="1" applyFill="1" applyAlignment="1">
      <alignment horizontal="left" wrapText="1"/>
    </xf>
    <xf numFmtId="4" fontId="32" fillId="34" borderId="11" xfId="0" applyNumberFormat="1" applyFont="1" applyFill="1" applyBorder="1" applyAlignment="1">
      <alignment horizontal="right" wrapText="1" indent="1"/>
    </xf>
    <xf numFmtId="4" fontId="36" fillId="34" borderId="11" xfId="0" applyNumberFormat="1" applyFont="1" applyFill="1" applyBorder="1" applyAlignment="1">
      <alignment horizontal="right" wrapText="1" indent="1"/>
    </xf>
    <xf numFmtId="4" fontId="38" fillId="34" borderId="11" xfId="0" applyNumberFormat="1" applyFont="1" applyFill="1" applyBorder="1" applyAlignment="1">
      <alignment horizontal="right" wrapText="1" indent="1"/>
    </xf>
    <xf numFmtId="0" fontId="20" fillId="36" borderId="0" xfId="0" applyFont="1" applyFill="1"/>
    <xf numFmtId="4" fontId="39" fillId="36" borderId="11" xfId="0" applyNumberFormat="1" applyFont="1" applyFill="1" applyBorder="1" applyAlignment="1">
      <alignment horizontal="right" wrapText="1"/>
    </xf>
    <xf numFmtId="4" fontId="39" fillId="33" borderId="11" xfId="0" applyNumberFormat="1" applyFont="1" applyFill="1" applyBorder="1" applyAlignment="1">
      <alignment wrapText="1"/>
    </xf>
    <xf numFmtId="0" fontId="51" fillId="0" borderId="19" xfId="0" applyFont="1" applyBorder="1" applyAlignment="1">
      <alignment horizontal="right" vertical="center" wrapText="1" indent="1"/>
    </xf>
    <xf numFmtId="0" fontId="35" fillId="0" borderId="0" xfId="0" applyFont="1" applyAlignment="1">
      <alignment horizontal="right" wrapText="1"/>
    </xf>
    <xf numFmtId="4" fontId="41" fillId="36" borderId="11" xfId="0" applyNumberFormat="1" applyFont="1" applyFill="1" applyBorder="1" applyAlignment="1">
      <alignment wrapText="1"/>
    </xf>
    <xf numFmtId="0" fontId="35" fillId="36" borderId="0" xfId="0" applyFont="1" applyFill="1"/>
    <xf numFmtId="4" fontId="40" fillId="36" borderId="11" xfId="0" applyNumberFormat="1" applyFont="1" applyFill="1" applyBorder="1" applyAlignment="1">
      <alignment horizontal="right" wrapText="1" indent="1"/>
    </xf>
    <xf numFmtId="4" fontId="39" fillId="36" borderId="11" xfId="0" applyNumberFormat="1" applyFont="1" applyFill="1" applyBorder="1" applyAlignment="1">
      <alignment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left" vertical="center" wrapText="1"/>
    </xf>
    <xf numFmtId="0" fontId="52" fillId="0" borderId="20" xfId="0" applyFont="1" applyBorder="1" applyAlignment="1">
      <alignment horizontal="right" vertical="center" wrapText="1" indent="1"/>
    </xf>
    <xf numFmtId="0" fontId="53" fillId="0" borderId="0" xfId="0" applyFont="1" applyAlignment="1">
      <alignment horizontal="left" indent="1"/>
    </xf>
    <xf numFmtId="4" fontId="43" fillId="33" borderId="17" xfId="0" applyNumberFormat="1" applyFont="1" applyFill="1" applyBorder="1" applyAlignment="1">
      <alignment horizontal="right" wrapText="1" indent="1"/>
    </xf>
    <xf numFmtId="4" fontId="38" fillId="33" borderId="11" xfId="0" applyNumberFormat="1" applyFont="1" applyFill="1" applyBorder="1" applyAlignment="1">
      <alignment wrapText="1"/>
    </xf>
    <xf numFmtId="4" fontId="39" fillId="33" borderId="21" xfId="0" applyNumberFormat="1" applyFont="1" applyFill="1" applyBorder="1" applyAlignment="1">
      <alignment wrapText="1"/>
    </xf>
    <xf numFmtId="4" fontId="38" fillId="33" borderId="15" xfId="0" applyNumberFormat="1" applyFont="1" applyFill="1" applyBorder="1" applyAlignment="1">
      <alignment wrapText="1"/>
    </xf>
    <xf numFmtId="4" fontId="39" fillId="33" borderId="15" xfId="0" applyNumberFormat="1" applyFont="1" applyFill="1" applyBorder="1" applyAlignment="1">
      <alignment wrapText="1"/>
    </xf>
    <xf numFmtId="4" fontId="38" fillId="33" borderId="16" xfId="0" applyNumberFormat="1" applyFont="1" applyFill="1" applyBorder="1" applyAlignment="1">
      <alignment wrapText="1"/>
    </xf>
    <xf numFmtId="4" fontId="39" fillId="33" borderId="16" xfId="0" applyNumberFormat="1" applyFont="1" applyFill="1" applyBorder="1" applyAlignment="1">
      <alignment wrapText="1"/>
    </xf>
    <xf numFmtId="0" fontId="55" fillId="0" borderId="0" xfId="0" applyFont="1" applyAlignment="1">
      <alignment horizontal="left" indent="1"/>
    </xf>
    <xf numFmtId="0" fontId="29" fillId="0" borderId="22" xfId="0" applyFont="1" applyBorder="1" applyAlignment="1">
      <alignment horizontal="center" vertical="center" wrapText="1"/>
    </xf>
    <xf numFmtId="0" fontId="30" fillId="33" borderId="23" xfId="0" applyFont="1" applyFill="1" applyBorder="1" applyAlignment="1">
      <alignment horizontal="left" wrapText="1"/>
    </xf>
    <xf numFmtId="0" fontId="30" fillId="33" borderId="24" xfId="0" applyFont="1" applyFill="1" applyBorder="1" applyAlignment="1">
      <alignment horizontal="left" wrapText="1"/>
    </xf>
    <xf numFmtId="0" fontId="43" fillId="33" borderId="24" xfId="0" applyFont="1" applyFill="1" applyBorder="1" applyAlignment="1">
      <alignment horizontal="left" wrapText="1"/>
    </xf>
    <xf numFmtId="0" fontId="30" fillId="33" borderId="25" xfId="0" applyFont="1" applyFill="1" applyBorder="1" applyAlignment="1">
      <alignment horizontal="left" wrapText="1"/>
    </xf>
    <xf numFmtId="0" fontId="30" fillId="33" borderId="26" xfId="0" applyFont="1" applyFill="1" applyBorder="1" applyAlignment="1">
      <alignment horizontal="left" wrapText="1"/>
    </xf>
    <xf numFmtId="0" fontId="27" fillId="0" borderId="27" xfId="0" applyFont="1" applyBorder="1" applyAlignment="1">
      <alignment horizontal="left" wrapText="1"/>
    </xf>
    <xf numFmtId="0" fontId="29" fillId="0" borderId="2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left" wrapText="1"/>
    </xf>
    <xf numFmtId="0" fontId="37" fillId="0" borderId="22" xfId="0" applyFont="1" applyBorder="1" applyAlignment="1">
      <alignment horizontal="center" vertical="center" wrapText="1"/>
    </xf>
    <xf numFmtId="0" fontId="38" fillId="34" borderId="23" xfId="0" applyFont="1" applyFill="1" applyBorder="1" applyAlignment="1">
      <alignment horizontal="left" wrapText="1"/>
    </xf>
    <xf numFmtId="0" fontId="38" fillId="34" borderId="24" xfId="0" applyFont="1" applyFill="1" applyBorder="1" applyAlignment="1">
      <alignment horizontal="left" wrapText="1"/>
    </xf>
    <xf numFmtId="0" fontId="39" fillId="33" borderId="24" xfId="0" applyFont="1" applyFill="1" applyBorder="1" applyAlignment="1">
      <alignment horizontal="left" wrapText="1"/>
    </xf>
    <xf numFmtId="0" fontId="38" fillId="37" borderId="24" xfId="0" applyFont="1" applyFill="1" applyBorder="1" applyAlignment="1">
      <alignment horizontal="left" wrapText="1"/>
    </xf>
    <xf numFmtId="0" fontId="38" fillId="36" borderId="24" xfId="0" applyFont="1" applyFill="1" applyBorder="1" applyAlignment="1">
      <alignment horizontal="left" wrapText="1"/>
    </xf>
    <xf numFmtId="0" fontId="35" fillId="0" borderId="0" xfId="0" applyFont="1" applyBorder="1" applyAlignment="1">
      <alignment horizontal="left" wrapText="1"/>
    </xf>
    <xf numFmtId="0" fontId="50" fillId="0" borderId="0" xfId="0" applyFont="1" applyBorder="1" applyAlignment="1">
      <alignment horizontal="left" wrapText="1"/>
    </xf>
    <xf numFmtId="0" fontId="38" fillId="0" borderId="10" xfId="0" applyFont="1" applyBorder="1" applyAlignment="1">
      <alignment horizontal="center" vertical="center" wrapText="1"/>
    </xf>
    <xf numFmtId="4" fontId="41" fillId="36" borderId="11" xfId="0" applyNumberFormat="1" applyFont="1" applyFill="1" applyBorder="1" applyAlignment="1">
      <alignment horizontal="right" wrapText="1"/>
    </xf>
    <xf numFmtId="4" fontId="27" fillId="0" borderId="0" xfId="0" applyNumberFormat="1" applyFont="1" applyAlignment="1">
      <alignment horizontal="left" indent="1"/>
    </xf>
    <xf numFmtId="4" fontId="35" fillId="0" borderId="0" xfId="0" applyNumberFormat="1" applyFont="1" applyAlignment="1">
      <alignment horizontal="right" wrapText="1"/>
    </xf>
    <xf numFmtId="0" fontId="47" fillId="0" borderId="0" xfId="0" applyFont="1" applyAlignment="1">
      <alignment horizontal="right" wrapText="1"/>
    </xf>
    <xf numFmtId="4" fontId="35" fillId="0" borderId="0" xfId="0" applyNumberFormat="1" applyFont="1"/>
    <xf numFmtId="0" fontId="56" fillId="36" borderId="24" xfId="0" applyFont="1" applyFill="1" applyBorder="1" applyAlignment="1">
      <alignment horizontal="left" wrapText="1"/>
    </xf>
    <xf numFmtId="4" fontId="38" fillId="36" borderId="11" xfId="0" applyNumberFormat="1" applyFont="1" applyFill="1" applyBorder="1" applyAlignment="1">
      <alignment horizontal="right" wrapText="1"/>
    </xf>
    <xf numFmtId="0" fontId="0" fillId="0" borderId="0" xfId="0"/>
    <xf numFmtId="4" fontId="19" fillId="33" borderId="11" xfId="0" applyNumberFormat="1" applyFont="1" applyFill="1" applyBorder="1" applyAlignment="1">
      <alignment horizontal="right" wrapText="1"/>
    </xf>
    <xf numFmtId="0" fontId="19" fillId="33" borderId="11" xfId="0" applyFont="1" applyFill="1" applyBorder="1" applyAlignment="1">
      <alignment horizontal="right" wrapText="1"/>
    </xf>
    <xf numFmtId="4" fontId="22" fillId="33" borderId="11" xfId="0" applyNumberFormat="1" applyFont="1" applyFill="1" applyBorder="1" applyAlignment="1">
      <alignment horizontal="right" wrapText="1"/>
    </xf>
    <xf numFmtId="4" fontId="33" fillId="33" borderId="11" xfId="0" applyNumberFormat="1" applyFont="1" applyFill="1" applyBorder="1" applyAlignment="1">
      <alignment horizontal="right" wrapText="1" indent="1"/>
    </xf>
    <xf numFmtId="4" fontId="19" fillId="36" borderId="11" xfId="0" applyNumberFormat="1" applyFont="1" applyFill="1" applyBorder="1" applyAlignment="1">
      <alignment horizontal="right" wrapText="1"/>
    </xf>
    <xf numFmtId="4" fontId="32" fillId="33" borderId="11" xfId="0" applyNumberFormat="1" applyFont="1" applyFill="1" applyBorder="1" applyAlignment="1">
      <alignment horizontal="right" wrapText="1" indent="1"/>
    </xf>
    <xf numFmtId="0" fontId="37" fillId="0" borderId="10" xfId="0" applyFont="1" applyBorder="1" applyAlignment="1">
      <alignment horizontal="center" vertical="center" wrapText="1"/>
    </xf>
    <xf numFmtId="0" fontId="35" fillId="0" borderId="0" xfId="0" applyFont="1" applyAlignment="1">
      <alignment horizontal="left" wrapText="1"/>
    </xf>
    <xf numFmtId="4" fontId="38" fillId="33" borderId="11" xfId="0" applyNumberFormat="1" applyFont="1" applyFill="1" applyBorder="1" applyAlignment="1">
      <alignment horizontal="right" wrapText="1"/>
    </xf>
    <xf numFmtId="4" fontId="19" fillId="33" borderId="11" xfId="0" applyNumberFormat="1" applyFont="1" applyFill="1" applyBorder="1" applyAlignment="1">
      <alignment wrapText="1"/>
    </xf>
    <xf numFmtId="0" fontId="38" fillId="33" borderId="11" xfId="0" applyFont="1" applyFill="1" applyBorder="1" applyAlignment="1">
      <alignment wrapText="1"/>
    </xf>
    <xf numFmtId="4" fontId="38" fillId="33" borderId="11" xfId="0" applyNumberFormat="1" applyFont="1" applyFill="1" applyBorder="1" applyAlignment="1">
      <alignment wrapText="1"/>
    </xf>
    <xf numFmtId="0" fontId="18" fillId="0" borderId="28" xfId="0" applyFont="1" applyBorder="1" applyAlignment="1">
      <alignment horizontal="center" vertical="center" wrapText="1"/>
    </xf>
    <xf numFmtId="0" fontId="21" fillId="33" borderId="24" xfId="0" applyFont="1" applyFill="1" applyBorder="1" applyAlignment="1">
      <alignment horizontal="left" wrapText="1"/>
    </xf>
    <xf numFmtId="0" fontId="21" fillId="33" borderId="24" xfId="0" applyFont="1" applyFill="1" applyBorder="1" applyAlignment="1">
      <alignment horizontal="center" wrapText="1"/>
    </xf>
    <xf numFmtId="0" fontId="23" fillId="33" borderId="24" xfId="0" applyFont="1" applyFill="1" applyBorder="1" applyAlignment="1">
      <alignment horizontal="left" wrapText="1"/>
    </xf>
    <xf numFmtId="0" fontId="21" fillId="34" borderId="24" xfId="0" applyFont="1" applyFill="1" applyBorder="1" applyAlignment="1">
      <alignment horizontal="left" wrapText="1"/>
    </xf>
    <xf numFmtId="0" fontId="21" fillId="36" borderId="24" xfId="0" applyFont="1" applyFill="1" applyBorder="1" applyAlignment="1">
      <alignment horizontal="left" wrapText="1"/>
    </xf>
    <xf numFmtId="0" fontId="38" fillId="33" borderId="24" xfId="0" applyFont="1" applyFill="1" applyBorder="1" applyAlignment="1">
      <alignment horizontal="left" wrapText="1"/>
    </xf>
    <xf numFmtId="0" fontId="37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left" wrapText="1"/>
    </xf>
    <xf numFmtId="0" fontId="42" fillId="0" borderId="27" xfId="0" applyFont="1" applyBorder="1" applyAlignment="1">
      <alignment horizontal="left" wrapText="1"/>
    </xf>
    <xf numFmtId="0" fontId="38" fillId="0" borderId="30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4" fontId="19" fillId="33" borderId="11" xfId="0" applyNumberFormat="1" applyFont="1" applyFill="1" applyBorder="1" applyAlignment="1">
      <alignment horizontal="left" wrapText="1"/>
    </xf>
    <xf numFmtId="4" fontId="36" fillId="36" borderId="11" xfId="0" applyNumberFormat="1" applyFont="1" applyFill="1" applyBorder="1" applyAlignment="1">
      <alignment wrapText="1"/>
    </xf>
    <xf numFmtId="4" fontId="38" fillId="36" borderId="11" xfId="0" applyNumberFormat="1" applyFont="1" applyFill="1" applyBorder="1" applyAlignment="1">
      <alignment wrapText="1"/>
    </xf>
    <xf numFmtId="4" fontId="22" fillId="36" borderId="11" xfId="0" applyNumberFormat="1" applyFont="1" applyFill="1" applyBorder="1" applyAlignment="1">
      <alignment horizontal="right" wrapText="1"/>
    </xf>
    <xf numFmtId="0" fontId="63" fillId="38" borderId="19" xfId="44" applyFont="1" applyFill="1" applyBorder="1" applyAlignment="1">
      <alignment horizontal="center" vertical="center" wrapText="1"/>
    </xf>
    <xf numFmtId="4" fontId="64" fillId="38" borderId="19" xfId="45" applyNumberFormat="1" applyFont="1" applyFill="1" applyBorder="1" applyAlignment="1">
      <alignment horizontal="center" vertical="center" wrapText="1" readingOrder="1"/>
    </xf>
    <xf numFmtId="3" fontId="64" fillId="38" borderId="19" xfId="45" applyNumberFormat="1" applyFont="1" applyFill="1" applyBorder="1" applyAlignment="1">
      <alignment horizontal="center" vertical="center" wrapText="1" readingOrder="1"/>
    </xf>
    <xf numFmtId="0" fontId="66" fillId="39" borderId="19" xfId="46" applyFont="1" applyFill="1" applyBorder="1" applyAlignment="1">
      <alignment horizontal="center" vertical="center" wrapText="1"/>
    </xf>
    <xf numFmtId="0" fontId="66" fillId="39" borderId="19" xfId="46" applyFont="1" applyFill="1" applyBorder="1" applyAlignment="1">
      <alignment horizontal="left" vertical="center" wrapText="1"/>
    </xf>
    <xf numFmtId="4" fontId="67" fillId="40" borderId="21" xfId="45" applyNumberFormat="1" applyFont="1" applyFill="1" applyBorder="1" applyAlignment="1">
      <alignment horizontal="center" vertical="center" wrapText="1" readingOrder="1"/>
    </xf>
    <xf numFmtId="4" fontId="67" fillId="40" borderId="36" xfId="45" applyNumberFormat="1" applyFont="1" applyFill="1" applyBorder="1" applyAlignment="1">
      <alignment horizontal="center" vertical="center" wrapText="1" readingOrder="1"/>
    </xf>
    <xf numFmtId="0" fontId="68" fillId="0" borderId="19" xfId="46" applyFont="1" applyBorder="1" applyAlignment="1">
      <alignment horizontal="center" vertical="center" wrapText="1"/>
    </xf>
    <xf numFmtId="0" fontId="68" fillId="0" borderId="19" xfId="46" applyFont="1" applyBorder="1" applyAlignment="1">
      <alignment horizontal="left" vertical="center" wrapText="1"/>
    </xf>
    <xf numFmtId="4" fontId="1" fillId="0" borderId="37" xfId="43" applyNumberFormat="1" applyBorder="1" applyAlignment="1">
      <alignment horizontal="center"/>
    </xf>
    <xf numFmtId="4" fontId="1" fillId="0" borderId="19" xfId="43" applyNumberFormat="1" applyBorder="1" applyAlignment="1">
      <alignment horizontal="center"/>
    </xf>
    <xf numFmtId="4" fontId="68" fillId="0" borderId="19" xfId="46" applyNumberFormat="1" applyFont="1" applyBorder="1" applyAlignment="1">
      <alignment horizontal="right" vertical="center" wrapText="1"/>
    </xf>
    <xf numFmtId="4" fontId="68" fillId="0" borderId="38" xfId="46" applyNumberFormat="1" applyFont="1" applyBorder="1" applyAlignment="1">
      <alignment horizontal="right" vertical="center" wrapText="1"/>
    </xf>
    <xf numFmtId="0" fontId="70" fillId="0" borderId="32" xfId="42" applyFont="1" applyBorder="1" applyAlignment="1">
      <alignment horizontal="center" vertical="center" wrapText="1" readingOrder="1"/>
    </xf>
    <xf numFmtId="0" fontId="70" fillId="0" borderId="34" xfId="42" applyFont="1" applyBorder="1" applyAlignment="1">
      <alignment horizontal="center" vertical="center" wrapText="1" readingOrder="1"/>
    </xf>
    <xf numFmtId="0" fontId="70" fillId="0" borderId="35" xfId="42" applyFont="1" applyBorder="1" applyAlignment="1">
      <alignment horizontal="center" vertical="center" wrapText="1" readingOrder="1"/>
    </xf>
    <xf numFmtId="0" fontId="70" fillId="38" borderId="19" xfId="44" applyFont="1" applyFill="1" applyBorder="1" applyAlignment="1">
      <alignment vertical="center" wrapText="1"/>
    </xf>
    <xf numFmtId="4" fontId="69" fillId="0" borderId="19" xfId="46" applyNumberFormat="1" applyFont="1" applyBorder="1" applyAlignment="1">
      <alignment horizontal="center" wrapText="1"/>
    </xf>
    <xf numFmtId="4" fontId="68" fillId="0" borderId="19" xfId="46" applyNumberFormat="1" applyFont="1" applyBorder="1" applyAlignment="1">
      <alignment horizontal="center" wrapText="1"/>
    </xf>
    <xf numFmtId="4" fontId="68" fillId="0" borderId="38" xfId="46" applyNumberFormat="1" applyFont="1" applyBorder="1" applyAlignment="1">
      <alignment horizontal="center" wrapText="1"/>
    </xf>
    <xf numFmtId="0" fontId="16" fillId="0" borderId="0" xfId="0" applyFont="1"/>
    <xf numFmtId="0" fontId="38" fillId="36" borderId="23" xfId="0" applyFont="1" applyFill="1" applyBorder="1" applyAlignment="1">
      <alignment horizontal="left" wrapText="1"/>
    </xf>
    <xf numFmtId="4" fontId="38" fillId="36" borderId="21" xfId="0" applyNumberFormat="1" applyFont="1" applyFill="1" applyBorder="1" applyAlignment="1">
      <alignment horizontal="right" wrapText="1"/>
    </xf>
    <xf numFmtId="4" fontId="39" fillId="36" borderId="21" xfId="0" applyNumberFormat="1" applyFont="1" applyFill="1" applyBorder="1" applyAlignment="1">
      <alignment horizontal="right" wrapText="1"/>
    </xf>
    <xf numFmtId="4" fontId="36" fillId="36" borderId="21" xfId="0" applyNumberFormat="1" applyFont="1" applyFill="1" applyBorder="1" applyAlignment="1">
      <alignment horizontal="right" wrapText="1"/>
    </xf>
    <xf numFmtId="0" fontId="38" fillId="36" borderId="21" xfId="0" applyFont="1" applyFill="1" applyBorder="1" applyAlignment="1">
      <alignment horizontal="right" wrapText="1"/>
    </xf>
    <xf numFmtId="4" fontId="36" fillId="36" borderId="11" xfId="0" applyNumberFormat="1" applyFont="1" applyFill="1" applyBorder="1" applyAlignment="1">
      <alignment horizontal="right" wrapText="1"/>
    </xf>
    <xf numFmtId="0" fontId="38" fillId="36" borderId="11" xfId="0" applyFont="1" applyFill="1" applyBorder="1" applyAlignment="1">
      <alignment horizontal="left" wrapText="1"/>
    </xf>
    <xf numFmtId="0" fontId="39" fillId="36" borderId="24" xfId="0" applyFont="1" applyFill="1" applyBorder="1" applyAlignment="1">
      <alignment horizontal="left" wrapText="1"/>
    </xf>
    <xf numFmtId="4" fontId="41" fillId="36" borderId="11" xfId="0" applyNumberFormat="1" applyFont="1" applyFill="1" applyBorder="1" applyAlignment="1">
      <alignment horizontal="right" wrapText="1" indent="1"/>
    </xf>
    <xf numFmtId="0" fontId="39" fillId="36" borderId="23" xfId="0" applyFont="1" applyFill="1" applyBorder="1" applyAlignment="1">
      <alignment horizontal="left" wrapText="1"/>
    </xf>
    <xf numFmtId="4" fontId="49" fillId="36" borderId="11" xfId="0" applyNumberFormat="1" applyFont="1" applyFill="1" applyBorder="1" applyAlignment="1">
      <alignment horizontal="right" wrapText="1" indent="1"/>
    </xf>
    <xf numFmtId="4" fontId="46" fillId="36" borderId="11" xfId="0" applyNumberFormat="1" applyFont="1" applyFill="1" applyBorder="1" applyAlignment="1">
      <alignment horizontal="right" wrapText="1"/>
    </xf>
    <xf numFmtId="4" fontId="32" fillId="36" borderId="11" xfId="0" applyNumberFormat="1" applyFont="1" applyFill="1" applyBorder="1" applyAlignment="1">
      <alignment horizontal="right" wrapText="1" indent="1"/>
    </xf>
    <xf numFmtId="0" fontId="59" fillId="36" borderId="24" xfId="0" applyFont="1" applyFill="1" applyBorder="1" applyAlignment="1">
      <alignment horizontal="left" wrapText="1"/>
    </xf>
    <xf numFmtId="4" fontId="57" fillId="36" borderId="11" xfId="0" applyNumberFormat="1" applyFont="1" applyFill="1" applyBorder="1" applyAlignment="1">
      <alignment horizontal="right" wrapText="1"/>
    </xf>
    <xf numFmtId="4" fontId="56" fillId="36" borderId="11" xfId="0" applyNumberFormat="1" applyFont="1" applyFill="1" applyBorder="1" applyAlignment="1">
      <alignment wrapText="1"/>
    </xf>
    <xf numFmtId="4" fontId="58" fillId="36" borderId="11" xfId="0" applyNumberFormat="1" applyFont="1" applyFill="1" applyBorder="1" applyAlignment="1">
      <alignment horizontal="right" wrapText="1"/>
    </xf>
    <xf numFmtId="4" fontId="58" fillId="36" borderId="11" xfId="0" applyNumberFormat="1" applyFont="1" applyFill="1" applyBorder="1" applyAlignment="1">
      <alignment wrapText="1"/>
    </xf>
    <xf numFmtId="4" fontId="60" fillId="36" borderId="11" xfId="0" applyNumberFormat="1" applyFont="1" applyFill="1" applyBorder="1" applyAlignment="1">
      <alignment horizontal="right" wrapText="1"/>
    </xf>
    <xf numFmtId="4" fontId="38" fillId="36" borderId="11" xfId="0" applyNumberFormat="1" applyFont="1" applyFill="1" applyBorder="1" applyAlignment="1">
      <alignment horizontal="right" wrapText="1" indent="1"/>
    </xf>
    <xf numFmtId="0" fontId="36" fillId="36" borderId="11" xfId="0" applyFont="1" applyFill="1" applyBorder="1" applyAlignment="1">
      <alignment horizontal="left" wrapText="1"/>
    </xf>
    <xf numFmtId="0" fontId="54" fillId="3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55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47" fillId="0" borderId="39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70" fillId="0" borderId="33" xfId="42" applyFont="1" applyBorder="1" applyAlignment="1">
      <alignment horizontal="center" vertical="center" wrapText="1" readingOrder="1"/>
    </xf>
  </cellXfs>
  <cellStyles count="47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 2" xfId="44"/>
    <cellStyle name="Normal 3" xfId="43"/>
    <cellStyle name="Normal 3 2" xfId="45"/>
    <cellStyle name="Normalno" xfId="0" builtinId="0"/>
    <cellStyle name="Normalno 2" xfId="42"/>
    <cellStyle name="Obično_List7" xfId="46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4" workbookViewId="0">
      <selection activeCell="E18" sqref="E18"/>
    </sheetView>
  </sheetViews>
  <sheetFormatPr defaultColWidth="9.140625" defaultRowHeight="10.5" x14ac:dyDescent="0.15"/>
  <cols>
    <col min="1" max="1" width="30.28515625" style="8" customWidth="1"/>
    <col min="2" max="3" width="12.7109375" style="8" customWidth="1"/>
    <col min="4" max="4" width="0.140625" style="8" customWidth="1"/>
    <col min="5" max="5" width="12.5703125" style="8" customWidth="1"/>
    <col min="6" max="6" width="8.28515625" style="8" hidden="1" customWidth="1"/>
    <col min="7" max="7" width="8.5703125" style="8" hidden="1" customWidth="1"/>
    <col min="8" max="16384" width="9.140625" style="8"/>
  </cols>
  <sheetData>
    <row r="1" spans="1:7" x14ac:dyDescent="0.15">
      <c r="A1" s="174" t="s">
        <v>152</v>
      </c>
      <c r="B1" s="175"/>
      <c r="C1" s="175"/>
      <c r="D1" s="175"/>
      <c r="E1" s="175"/>
      <c r="F1" s="175"/>
      <c r="G1" s="175"/>
    </row>
    <row r="2" spans="1:7" ht="23.25" customHeight="1" x14ac:dyDescent="0.15">
      <c r="A2" s="175"/>
      <c r="B2" s="175"/>
      <c r="C2" s="175"/>
      <c r="D2" s="175"/>
      <c r="E2" s="175"/>
      <c r="F2" s="175"/>
      <c r="G2" s="175"/>
    </row>
    <row r="4" spans="1:7" ht="12.75" x14ac:dyDescent="0.2">
      <c r="A4" s="176" t="s">
        <v>153</v>
      </c>
      <c r="B4" s="176"/>
      <c r="C4" s="176"/>
      <c r="D4" s="176"/>
      <c r="E4" s="176"/>
      <c r="F4" s="176"/>
      <c r="G4" s="176"/>
    </row>
    <row r="5" spans="1:7" ht="12.75" x14ac:dyDescent="0.2">
      <c r="B5" s="76" t="s">
        <v>151</v>
      </c>
      <c r="C5" s="76"/>
      <c r="D5" s="76"/>
    </row>
    <row r="7" spans="1:7" x14ac:dyDescent="0.15">
      <c r="A7" s="8" t="s">
        <v>71</v>
      </c>
    </row>
    <row r="10" spans="1:7" ht="16.5" customHeight="1" x14ac:dyDescent="0.15">
      <c r="A10" s="173" t="s">
        <v>166</v>
      </c>
      <c r="B10" s="173"/>
      <c r="C10" s="173"/>
      <c r="D10" s="173"/>
      <c r="E10" s="173"/>
      <c r="F10" s="173"/>
      <c r="G10" s="173"/>
    </row>
    <row r="11" spans="1:7" ht="16.5" customHeight="1" x14ac:dyDescent="0.15">
      <c r="A11" s="9"/>
      <c r="B11" s="9"/>
      <c r="C11" s="9"/>
      <c r="D11" s="9"/>
      <c r="E11" s="9"/>
      <c r="F11" s="9"/>
      <c r="G11" s="9"/>
    </row>
    <row r="12" spans="1:7" x14ac:dyDescent="0.15">
      <c r="A12" s="68" t="s">
        <v>3</v>
      </c>
    </row>
    <row r="13" spans="1:7" s="10" customFormat="1" ht="11.25" thickBot="1" x14ac:dyDescent="0.2">
      <c r="A13" s="8"/>
      <c r="B13" s="8"/>
      <c r="C13" s="8"/>
      <c r="D13" s="8"/>
      <c r="E13" s="8"/>
      <c r="F13" s="8"/>
      <c r="G13" s="8"/>
    </row>
    <row r="14" spans="1:7" ht="56.25" customHeight="1" thickBot="1" x14ac:dyDescent="0.2">
      <c r="A14" s="77" t="s">
        <v>100</v>
      </c>
      <c r="B14" s="11" t="s">
        <v>164</v>
      </c>
      <c r="C14" s="33" t="s">
        <v>165</v>
      </c>
      <c r="D14" s="33" t="s">
        <v>101</v>
      </c>
      <c r="E14" s="33" t="s">
        <v>167</v>
      </c>
      <c r="F14" s="33" t="s">
        <v>1</v>
      </c>
      <c r="G14" s="33" t="s">
        <v>2</v>
      </c>
    </row>
    <row r="15" spans="1:7" x14ac:dyDescent="0.15">
      <c r="A15" s="34">
        <v>1</v>
      </c>
      <c r="B15" s="32"/>
      <c r="C15" s="34"/>
      <c r="D15" s="34">
        <v>4</v>
      </c>
      <c r="E15" s="34">
        <v>5</v>
      </c>
      <c r="F15" s="34">
        <v>6</v>
      </c>
      <c r="G15" s="34">
        <v>7</v>
      </c>
    </row>
    <row r="16" spans="1:7" ht="12" x14ac:dyDescent="0.2">
      <c r="A16" s="78" t="s">
        <v>4</v>
      </c>
      <c r="B16" s="58">
        <v>1812018.75</v>
      </c>
      <c r="C16" s="71">
        <v>1607326.98</v>
      </c>
      <c r="D16" s="71"/>
      <c r="E16" s="71">
        <v>1879456.27</v>
      </c>
      <c r="F16" s="35">
        <f>E16/B16*100</f>
        <v>103.7216789285431</v>
      </c>
      <c r="G16" s="36" t="e">
        <f>E16/D16*100</f>
        <v>#DIV/0!</v>
      </c>
    </row>
    <row r="17" spans="1:7" ht="12" x14ac:dyDescent="0.2">
      <c r="A17" s="79" t="s">
        <v>17</v>
      </c>
      <c r="B17" s="58"/>
      <c r="C17" s="58"/>
      <c r="D17" s="58"/>
      <c r="E17" s="58"/>
      <c r="F17" s="12"/>
      <c r="G17" s="13" t="e">
        <f t="shared" ref="G17" si="0">E17/D17*100</f>
        <v>#DIV/0!</v>
      </c>
    </row>
    <row r="18" spans="1:7" ht="12" x14ac:dyDescent="0.2">
      <c r="A18" s="79" t="s">
        <v>113</v>
      </c>
      <c r="B18" s="58">
        <v>69130.009999999995</v>
      </c>
      <c r="C18" s="58"/>
      <c r="D18" s="58"/>
      <c r="E18" s="58">
        <v>207375.09599999999</v>
      </c>
      <c r="F18" s="12" t="e">
        <f t="shared" ref="F18:F21" si="1">E19/B19*100</f>
        <v>#DIV/0!</v>
      </c>
      <c r="G18" s="13" t="e">
        <f>E19/D19*100</f>
        <v>#DIV/0!</v>
      </c>
    </row>
    <row r="19" spans="1:7" ht="12" x14ac:dyDescent="0.2">
      <c r="A19" s="80" t="s">
        <v>67</v>
      </c>
      <c r="B19" s="70"/>
      <c r="C19" s="70"/>
      <c r="D19" s="70"/>
      <c r="E19" s="70"/>
      <c r="F19" s="12">
        <f t="shared" si="1"/>
        <v>110.07219146497577</v>
      </c>
      <c r="G19" s="13" t="e">
        <f>E20/D20*100</f>
        <v>#DIV/0!</v>
      </c>
    </row>
    <row r="20" spans="1:7" ht="15" customHeight="1" x14ac:dyDescent="0.2">
      <c r="A20" s="79" t="s">
        <v>18</v>
      </c>
      <c r="B20" s="58">
        <v>1822345.62</v>
      </c>
      <c r="C20" s="2">
        <v>2005895.76</v>
      </c>
      <c r="D20" s="58"/>
      <c r="E20" s="58">
        <v>2005895.76</v>
      </c>
      <c r="F20" s="12">
        <f t="shared" si="1"/>
        <v>96.920933547005745</v>
      </c>
      <c r="G20" s="13">
        <f>E21/D21*100</f>
        <v>98379.916666666672</v>
      </c>
    </row>
    <row r="21" spans="1:7" ht="23.25" thickBot="1" x14ac:dyDescent="0.25">
      <c r="A21" s="79" t="s">
        <v>53</v>
      </c>
      <c r="B21" s="58">
        <v>12180.64</v>
      </c>
      <c r="C21" s="58">
        <v>11805.59</v>
      </c>
      <c r="D21" s="58">
        <v>12</v>
      </c>
      <c r="E21" s="58">
        <v>11805.59</v>
      </c>
      <c r="F21" s="12" t="e">
        <f t="shared" si="1"/>
        <v>#DIV/0!</v>
      </c>
      <c r="G21" s="13" t="e">
        <f>E22/D22*100</f>
        <v>#DIV/0!</v>
      </c>
    </row>
    <row r="22" spans="1:7" ht="12.75" thickBot="1" x14ac:dyDescent="0.25">
      <c r="A22" s="81" t="s">
        <v>68</v>
      </c>
      <c r="B22" s="72"/>
      <c r="C22" s="72"/>
      <c r="D22" s="72"/>
      <c r="E22" s="73"/>
      <c r="F22" s="14"/>
      <c r="G22" s="14"/>
    </row>
    <row r="23" spans="1:7" ht="12.75" thickBot="1" x14ac:dyDescent="0.25">
      <c r="A23" s="82" t="s">
        <v>66</v>
      </c>
      <c r="B23" s="74"/>
      <c r="C23" s="75"/>
      <c r="D23" s="75"/>
      <c r="E23" s="74"/>
    </row>
    <row r="24" spans="1:7" ht="11.25" thickBot="1" x14ac:dyDescent="0.2">
      <c r="A24" s="83"/>
      <c r="C24" s="96"/>
    </row>
    <row r="25" spans="1:7" ht="9" customHeight="1" thickBot="1" x14ac:dyDescent="0.2">
      <c r="A25" s="83"/>
      <c r="F25" s="11" t="s">
        <v>1</v>
      </c>
      <c r="G25" s="11" t="s">
        <v>2</v>
      </c>
    </row>
    <row r="26" spans="1:7" ht="33" customHeight="1" thickBot="1" x14ac:dyDescent="0.25">
      <c r="A26" s="84" t="s">
        <v>0</v>
      </c>
      <c r="B26" s="94"/>
      <c r="C26" s="11" t="s">
        <v>168</v>
      </c>
      <c r="D26" s="11" t="s">
        <v>95</v>
      </c>
      <c r="E26" s="11" t="s">
        <v>169</v>
      </c>
      <c r="F26" s="12" t="e">
        <f>E27/B27*100</f>
        <v>#DIV/0!</v>
      </c>
      <c r="G26" s="13">
        <f>E27/D27*100</f>
        <v>36735.227272727272</v>
      </c>
    </row>
    <row r="27" spans="1:7" ht="27" customHeight="1" thickBot="1" x14ac:dyDescent="0.25">
      <c r="A27" s="79" t="s">
        <v>70</v>
      </c>
      <c r="B27" s="39"/>
      <c r="C27" s="39">
        <v>7910.66</v>
      </c>
      <c r="D27" s="39">
        <v>22</v>
      </c>
      <c r="E27" s="39">
        <v>8081.75</v>
      </c>
    </row>
    <row r="28" spans="1:7" ht="15" hidden="1" customHeight="1" thickBot="1" x14ac:dyDescent="0.2">
      <c r="A28" s="83"/>
      <c r="B28" s="68"/>
      <c r="C28" s="68"/>
      <c r="D28" s="68"/>
      <c r="E28" s="68"/>
    </row>
    <row r="29" spans="1:7" ht="10.5" hidden="1" customHeight="1" thickBot="1" x14ac:dyDescent="0.2">
      <c r="A29" s="83"/>
      <c r="B29" s="68"/>
      <c r="C29" s="68"/>
      <c r="D29" s="68"/>
      <c r="E29" s="68"/>
    </row>
    <row r="30" spans="1:7" ht="15" hidden="1" customHeight="1" thickBot="1" x14ac:dyDescent="0.25">
      <c r="A30" s="83"/>
      <c r="B30" s="68"/>
      <c r="C30" s="68"/>
      <c r="D30" s="68"/>
      <c r="E30" s="68"/>
      <c r="F30" s="15" t="e">
        <f>E31/B31*100</f>
        <v>#DIV/0!</v>
      </c>
      <c r="G30" s="14" t="e">
        <f>E31/D31*100</f>
        <v>#DIV/0!</v>
      </c>
    </row>
    <row r="31" spans="1:7" ht="33" thickBot="1" x14ac:dyDescent="0.25">
      <c r="A31" s="85" t="s">
        <v>69</v>
      </c>
      <c r="B31" s="69"/>
      <c r="C31" s="69">
        <v>7910.66</v>
      </c>
      <c r="D31" s="69"/>
      <c r="E31" s="69">
        <v>8081.75</v>
      </c>
    </row>
    <row r="32" spans="1:7" ht="26.25" customHeight="1" x14ac:dyDescent="0.15">
      <c r="A32" s="10"/>
    </row>
    <row r="33" spans="1:7" ht="62.25" hidden="1" customHeight="1" x14ac:dyDescent="0.15">
      <c r="A33" s="10"/>
      <c r="F33" s="65"/>
      <c r="G33" s="65"/>
    </row>
    <row r="34" spans="1:7" ht="88.5" customHeight="1" x14ac:dyDescent="0.15">
      <c r="A34" s="65"/>
      <c r="B34" s="65"/>
      <c r="C34" s="65"/>
      <c r="D34" s="65"/>
      <c r="E34" s="65"/>
      <c r="F34" s="66"/>
      <c r="G34" s="66"/>
    </row>
    <row r="35" spans="1:7" ht="10.5" customHeight="1" x14ac:dyDescent="0.15">
      <c r="A35" s="66"/>
      <c r="B35" s="66"/>
      <c r="C35" s="66"/>
      <c r="D35" s="66"/>
      <c r="E35" s="66"/>
      <c r="F35" s="66"/>
      <c r="G35" s="66"/>
    </row>
    <row r="36" spans="1:7" ht="15.75" x14ac:dyDescent="0.15">
      <c r="A36" s="66"/>
      <c r="B36" s="66"/>
      <c r="C36" s="66"/>
      <c r="D36" s="66"/>
      <c r="E36" s="66"/>
    </row>
  </sheetData>
  <mergeCells count="3">
    <mergeCell ref="A10:G10"/>
    <mergeCell ref="A1:G2"/>
    <mergeCell ref="A4:G4"/>
  </mergeCells>
  <pageMargins left="0.2" right="0.2" top="0.46" bottom="0.31" header="0.2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showGridLines="0" zoomScaleNormal="100" workbookViewId="0">
      <selection activeCell="L11" sqref="L11"/>
    </sheetView>
  </sheetViews>
  <sheetFormatPr defaultColWidth="8.85546875" defaultRowHeight="12" x14ac:dyDescent="0.2"/>
  <cols>
    <col min="1" max="1" width="23.140625" style="1" customWidth="1"/>
    <col min="2" max="2" width="12.7109375" style="5" bestFit="1" customWidth="1"/>
    <col min="3" max="4" width="12.7109375" style="5" customWidth="1"/>
    <col min="5" max="5" width="13.42578125" style="5" customWidth="1"/>
    <col min="6" max="6" width="9.140625" style="5" customWidth="1"/>
    <col min="7" max="7" width="7.85546875" style="5" customWidth="1"/>
    <col min="8" max="16384" width="8.85546875" style="3"/>
  </cols>
  <sheetData>
    <row r="1" spans="1:7" s="1" customFormat="1" ht="56.25" customHeight="1" thickBot="1" x14ac:dyDescent="0.25">
      <c r="A1" s="115" t="s">
        <v>102</v>
      </c>
      <c r="B1" s="177" t="s">
        <v>163</v>
      </c>
      <c r="C1" s="178"/>
      <c r="D1" s="178"/>
      <c r="E1" s="178"/>
      <c r="F1" s="178"/>
      <c r="G1" s="179"/>
    </row>
    <row r="2" spans="1:7" ht="24" x14ac:dyDescent="0.2">
      <c r="A2" s="116" t="s">
        <v>103</v>
      </c>
      <c r="B2" s="127" t="s">
        <v>170</v>
      </c>
      <c r="C2" s="103" t="s">
        <v>168</v>
      </c>
      <c r="D2" s="103" t="s">
        <v>165</v>
      </c>
      <c r="E2" s="103" t="s">
        <v>171</v>
      </c>
      <c r="F2" s="104" t="s">
        <v>104</v>
      </c>
      <c r="G2" s="104" t="s">
        <v>105</v>
      </c>
    </row>
    <row r="3" spans="1:7" x14ac:dyDescent="0.2">
      <c r="A3" s="117">
        <v>1</v>
      </c>
      <c r="B3" s="37">
        <v>2</v>
      </c>
      <c r="C3" s="37">
        <v>3</v>
      </c>
      <c r="D3" s="37">
        <v>4</v>
      </c>
      <c r="E3" s="37">
        <v>5</v>
      </c>
      <c r="F3" s="37">
        <v>6</v>
      </c>
      <c r="G3" s="38">
        <v>7</v>
      </c>
    </row>
    <row r="4" spans="1:7" x14ac:dyDescent="0.2">
      <c r="A4" s="116" t="s">
        <v>3</v>
      </c>
      <c r="B4" s="103"/>
      <c r="C4" s="103"/>
      <c r="D4" s="103"/>
      <c r="E4" s="103"/>
      <c r="F4" s="103"/>
      <c r="G4" s="105"/>
    </row>
    <row r="5" spans="1:7" x14ac:dyDescent="0.2">
      <c r="A5" s="116" t="s">
        <v>4</v>
      </c>
      <c r="B5" s="103">
        <v>1812018.75</v>
      </c>
      <c r="C5" s="103">
        <v>1607326.98</v>
      </c>
      <c r="D5" s="103">
        <v>1879456.27</v>
      </c>
      <c r="E5" s="103">
        <v>1879456.27</v>
      </c>
      <c r="F5" s="103">
        <f>E5/B5*100</f>
        <v>103.7216789285431</v>
      </c>
      <c r="G5" s="103">
        <f>E5/D5*100</f>
        <v>100</v>
      </c>
    </row>
    <row r="6" spans="1:7" ht="19.5" x14ac:dyDescent="0.2">
      <c r="A6" s="118" t="s">
        <v>5</v>
      </c>
      <c r="B6" s="103">
        <v>1311578.04</v>
      </c>
      <c r="C6" s="103">
        <v>1607326.98</v>
      </c>
      <c r="D6" s="103">
        <v>1401998.24</v>
      </c>
      <c r="E6" s="103">
        <v>1401998.24</v>
      </c>
      <c r="F6" s="103">
        <f>E6/B6*100</f>
        <v>106.89400075652379</v>
      </c>
      <c r="G6" s="103">
        <f t="shared" ref="G6:G64" si="0">E6/D6*100</f>
        <v>100</v>
      </c>
    </row>
    <row r="7" spans="1:7" ht="24" customHeight="1" x14ac:dyDescent="0.2">
      <c r="A7" s="116" t="s">
        <v>6</v>
      </c>
      <c r="B7" s="103">
        <v>0</v>
      </c>
      <c r="C7" s="103">
        <v>1277970</v>
      </c>
      <c r="D7" s="103">
        <v>0</v>
      </c>
      <c r="E7" s="103">
        <v>0</v>
      </c>
      <c r="F7" s="103"/>
      <c r="G7" s="103"/>
    </row>
    <row r="8" spans="1:7" ht="22.5" customHeight="1" x14ac:dyDescent="0.2">
      <c r="A8" s="118" t="s">
        <v>7</v>
      </c>
      <c r="B8" s="105"/>
      <c r="C8" s="103"/>
      <c r="D8" s="105">
        <v>0</v>
      </c>
      <c r="E8" s="105">
        <v>0</v>
      </c>
      <c r="F8" s="103"/>
      <c r="G8" s="103"/>
    </row>
    <row r="9" spans="1:7" ht="30.75" customHeight="1" x14ac:dyDescent="0.2">
      <c r="A9" s="116" t="s">
        <v>8</v>
      </c>
      <c r="B9" s="103">
        <v>1305003.69</v>
      </c>
      <c r="C9" s="105"/>
      <c r="D9" s="103">
        <v>1386140.6</v>
      </c>
      <c r="E9" s="103">
        <v>1386140.6</v>
      </c>
      <c r="F9" s="103">
        <f>E9/B9*100</f>
        <v>106.21737015931352</v>
      </c>
      <c r="G9" s="103">
        <f t="shared" si="0"/>
        <v>100</v>
      </c>
    </row>
    <row r="10" spans="1:7" ht="33.75" customHeight="1" x14ac:dyDescent="0.2">
      <c r="A10" s="118" t="s">
        <v>9</v>
      </c>
      <c r="B10" s="105">
        <v>1292182.49</v>
      </c>
      <c r="C10" s="103">
        <v>1277970</v>
      </c>
      <c r="D10" s="105">
        <v>1375334.48</v>
      </c>
      <c r="E10" s="105">
        <v>1375334.48</v>
      </c>
      <c r="F10" s="103">
        <f>E10/B10*100</f>
        <v>106.43500361934173</v>
      </c>
      <c r="G10" s="103">
        <f t="shared" si="0"/>
        <v>100</v>
      </c>
    </row>
    <row r="11" spans="1:7" ht="32.25" customHeight="1" x14ac:dyDescent="0.2">
      <c r="A11" s="118" t="s">
        <v>10</v>
      </c>
      <c r="B11" s="105">
        <v>12181.62</v>
      </c>
      <c r="C11" s="105">
        <v>1277970</v>
      </c>
      <c r="D11" s="105">
        <v>10806.12</v>
      </c>
      <c r="E11" s="105">
        <v>10806.12</v>
      </c>
      <c r="F11" s="103">
        <f>E11/B11*100</f>
        <v>88.708398390361879</v>
      </c>
      <c r="G11" s="103">
        <f t="shared" si="0"/>
        <v>100</v>
      </c>
    </row>
    <row r="12" spans="1:7" ht="21" customHeight="1" x14ac:dyDescent="0.2">
      <c r="A12" s="116" t="s">
        <v>106</v>
      </c>
      <c r="B12" s="103"/>
      <c r="C12" s="105"/>
      <c r="D12" s="103">
        <v>0</v>
      </c>
      <c r="E12" s="103">
        <v>0</v>
      </c>
      <c r="F12" s="103"/>
      <c r="G12" s="103"/>
    </row>
    <row r="13" spans="1:7" ht="19.5" x14ac:dyDescent="0.2">
      <c r="A13" s="118" t="s">
        <v>120</v>
      </c>
      <c r="B13" s="105"/>
      <c r="C13" s="105"/>
      <c r="D13" s="105">
        <v>0</v>
      </c>
      <c r="E13" s="105">
        <v>0</v>
      </c>
      <c r="F13" s="103"/>
      <c r="G13" s="103"/>
    </row>
    <row r="14" spans="1:7" ht="36.75" x14ac:dyDescent="0.2">
      <c r="A14" s="116" t="s">
        <v>11</v>
      </c>
      <c r="B14" s="103">
        <v>29807.83</v>
      </c>
      <c r="C14" s="105"/>
      <c r="D14" s="103">
        <v>0</v>
      </c>
      <c r="E14" s="103">
        <v>0</v>
      </c>
      <c r="F14" s="103">
        <f>E14/B14*100</f>
        <v>0</v>
      </c>
      <c r="G14" s="103"/>
    </row>
    <row r="15" spans="1:7" x14ac:dyDescent="0.2">
      <c r="A15" s="118" t="s">
        <v>12</v>
      </c>
      <c r="B15" s="105">
        <v>29807.83</v>
      </c>
      <c r="C15" s="103">
        <v>0</v>
      </c>
      <c r="D15" s="105">
        <v>0</v>
      </c>
      <c r="E15" s="105">
        <v>0</v>
      </c>
      <c r="F15" s="103">
        <f>E15/B15*100</f>
        <v>0</v>
      </c>
      <c r="G15" s="103"/>
    </row>
    <row r="16" spans="1:7" x14ac:dyDescent="0.2">
      <c r="A16" s="118" t="s">
        <v>13</v>
      </c>
      <c r="B16" s="105">
        <v>29807.83</v>
      </c>
      <c r="C16" s="105"/>
      <c r="D16" s="105">
        <v>0</v>
      </c>
      <c r="E16" s="105">
        <v>0</v>
      </c>
      <c r="F16" s="103">
        <f>E16/B16*100</f>
        <v>0</v>
      </c>
      <c r="G16" s="103"/>
    </row>
    <row r="17" spans="1:7" ht="36.75" x14ac:dyDescent="0.2">
      <c r="A17" s="116" t="s">
        <v>14</v>
      </c>
      <c r="B17" s="103">
        <v>195.48</v>
      </c>
      <c r="C17" s="105"/>
      <c r="D17" s="103">
        <v>642.73</v>
      </c>
      <c r="E17" s="103">
        <v>642.73</v>
      </c>
      <c r="F17" s="103"/>
      <c r="G17" s="103">
        <f t="shared" si="0"/>
        <v>100</v>
      </c>
    </row>
    <row r="18" spans="1:7" ht="27.75" x14ac:dyDescent="0.2">
      <c r="A18" s="116" t="s">
        <v>15</v>
      </c>
      <c r="B18" s="103">
        <v>0</v>
      </c>
      <c r="C18" s="103"/>
      <c r="D18" s="103">
        <v>642.73</v>
      </c>
      <c r="E18" s="103">
        <v>642.73</v>
      </c>
      <c r="F18" s="103"/>
      <c r="G18" s="103">
        <f t="shared" si="0"/>
        <v>100</v>
      </c>
    </row>
    <row r="19" spans="1:7" x14ac:dyDescent="0.2">
      <c r="A19" s="118" t="s">
        <v>16</v>
      </c>
      <c r="B19" s="105">
        <v>0</v>
      </c>
      <c r="C19" s="103"/>
      <c r="D19" s="105">
        <v>642.73</v>
      </c>
      <c r="E19" s="105">
        <v>642.73</v>
      </c>
      <c r="F19" s="103"/>
      <c r="G19" s="103">
        <f t="shared" si="0"/>
        <v>100</v>
      </c>
    </row>
    <row r="20" spans="1:7" x14ac:dyDescent="0.2">
      <c r="A20" s="118" t="s">
        <v>107</v>
      </c>
      <c r="B20" s="105">
        <v>195.48</v>
      </c>
      <c r="C20" s="105"/>
      <c r="D20" s="105"/>
      <c r="E20" s="105"/>
      <c r="F20" s="103"/>
      <c r="G20" s="103">
        <v>100</v>
      </c>
    </row>
    <row r="21" spans="1:7" x14ac:dyDescent="0.2">
      <c r="A21" s="118" t="s">
        <v>108</v>
      </c>
      <c r="B21" s="105"/>
      <c r="C21" s="105"/>
      <c r="D21" s="105"/>
      <c r="E21" s="105"/>
      <c r="F21" s="103"/>
      <c r="G21" s="103"/>
    </row>
    <row r="22" spans="1:7" s="7" customFormat="1" ht="27.75" x14ac:dyDescent="0.2">
      <c r="A22" s="116" t="s">
        <v>62</v>
      </c>
      <c r="B22" s="103">
        <v>470437.4</v>
      </c>
      <c r="C22" s="105"/>
      <c r="D22" s="103">
        <v>476815.3</v>
      </c>
      <c r="E22" s="103">
        <v>476815.3</v>
      </c>
      <c r="F22" s="103">
        <f>E22/B22*100</f>
        <v>101.35573829801797</v>
      </c>
      <c r="G22" s="103">
        <f t="shared" si="0"/>
        <v>100</v>
      </c>
    </row>
    <row r="23" spans="1:7" ht="36.75" x14ac:dyDescent="0.2">
      <c r="A23" s="116" t="s">
        <v>64</v>
      </c>
      <c r="B23" s="103">
        <v>470437.4</v>
      </c>
      <c r="C23" s="103"/>
      <c r="D23" s="103">
        <v>476815.3</v>
      </c>
      <c r="E23" s="103">
        <v>476815.3</v>
      </c>
      <c r="F23" s="103">
        <f>E23/B23*100</f>
        <v>101.35573829801797</v>
      </c>
      <c r="G23" s="103"/>
    </row>
    <row r="24" spans="1:7" ht="19.5" x14ac:dyDescent="0.2">
      <c r="A24" s="118" t="s">
        <v>63</v>
      </c>
      <c r="B24" s="105">
        <v>470437.4</v>
      </c>
      <c r="C24" s="103">
        <v>336556.98</v>
      </c>
      <c r="D24" s="105">
        <v>475815.3</v>
      </c>
      <c r="E24" s="105">
        <v>475815.3</v>
      </c>
      <c r="F24" s="103">
        <f>E24/B24*100</f>
        <v>101.143170164617</v>
      </c>
      <c r="G24" s="103">
        <f t="shared" si="0"/>
        <v>100</v>
      </c>
    </row>
    <row r="25" spans="1:7" ht="19.5" x14ac:dyDescent="0.2">
      <c r="A25" s="118" t="s">
        <v>65</v>
      </c>
      <c r="B25" s="105"/>
      <c r="C25" s="105">
        <v>336556.98</v>
      </c>
      <c r="D25" s="105">
        <v>1000</v>
      </c>
      <c r="E25" s="105">
        <v>1000</v>
      </c>
      <c r="F25" s="103" t="e">
        <f>E25/B25*100</f>
        <v>#DIV/0!</v>
      </c>
      <c r="G25" s="103"/>
    </row>
    <row r="26" spans="1:7" x14ac:dyDescent="0.2">
      <c r="A26" s="118" t="s">
        <v>111</v>
      </c>
      <c r="B26" s="103">
        <v>69130.009999999995</v>
      </c>
      <c r="C26" s="105"/>
      <c r="D26" s="103">
        <v>207375.09</v>
      </c>
      <c r="E26" s="103">
        <v>207375.09</v>
      </c>
      <c r="F26" s="103">
        <f>E26/B26*100</f>
        <v>299.97838854645039</v>
      </c>
      <c r="G26" s="103">
        <f t="shared" si="0"/>
        <v>100</v>
      </c>
    </row>
    <row r="27" spans="1:7" ht="18.75" x14ac:dyDescent="0.2">
      <c r="A27" s="120" t="s">
        <v>112</v>
      </c>
      <c r="B27" s="101"/>
      <c r="C27" s="107"/>
      <c r="D27" s="111"/>
      <c r="E27" s="111"/>
      <c r="F27" s="103"/>
      <c r="G27" s="103"/>
    </row>
    <row r="28" spans="1:7" x14ac:dyDescent="0.2">
      <c r="A28" s="120"/>
      <c r="B28" s="107"/>
      <c r="C28" s="105"/>
      <c r="D28" s="107"/>
      <c r="E28" s="107"/>
      <c r="F28" s="103"/>
      <c r="G28" s="103"/>
    </row>
    <row r="29" spans="1:7" x14ac:dyDescent="0.2">
      <c r="A29" s="116" t="s">
        <v>18</v>
      </c>
      <c r="B29" s="103">
        <v>1822345.62</v>
      </c>
      <c r="C29" s="112"/>
      <c r="D29" s="103">
        <v>2005895.76</v>
      </c>
      <c r="E29" s="103">
        <v>2005895.76</v>
      </c>
      <c r="F29" s="103">
        <f t="shared" ref="F29:F37" si="1">E29/B29*100</f>
        <v>110.07219146497577</v>
      </c>
      <c r="G29" s="103">
        <f t="shared" si="0"/>
        <v>100</v>
      </c>
    </row>
    <row r="30" spans="1:7" x14ac:dyDescent="0.2">
      <c r="A30" s="116" t="s">
        <v>19</v>
      </c>
      <c r="B30" s="103">
        <v>1214694.23</v>
      </c>
      <c r="C30" s="105"/>
      <c r="D30" s="103">
        <v>1406239.86</v>
      </c>
      <c r="E30" s="103">
        <v>1406239.86</v>
      </c>
      <c r="F30" s="103">
        <f t="shared" si="1"/>
        <v>115.7690409050515</v>
      </c>
      <c r="G30" s="103">
        <f t="shared" si="0"/>
        <v>100</v>
      </c>
    </row>
    <row r="31" spans="1:7" x14ac:dyDescent="0.2">
      <c r="A31" s="116" t="s">
        <v>20</v>
      </c>
      <c r="B31" s="103">
        <v>1005191.55</v>
      </c>
      <c r="C31" s="105"/>
      <c r="D31" s="103">
        <v>1170348.52</v>
      </c>
      <c r="E31" s="103">
        <v>1170348.52</v>
      </c>
      <c r="F31" s="103">
        <f t="shared" si="1"/>
        <v>116.43039776846511</v>
      </c>
      <c r="G31" s="103">
        <f t="shared" si="0"/>
        <v>100</v>
      </c>
    </row>
    <row r="32" spans="1:7" x14ac:dyDescent="0.2">
      <c r="A32" s="118" t="s">
        <v>21</v>
      </c>
      <c r="B32" s="105">
        <v>1005191.55</v>
      </c>
      <c r="C32" s="103">
        <v>9500</v>
      </c>
      <c r="D32" s="105">
        <v>1170348.52</v>
      </c>
      <c r="E32" s="105">
        <v>1170348.52</v>
      </c>
      <c r="F32" s="103">
        <f t="shared" si="1"/>
        <v>116.43039776846511</v>
      </c>
      <c r="G32" s="103">
        <f t="shared" si="0"/>
        <v>100</v>
      </c>
    </row>
    <row r="33" spans="1:7" x14ac:dyDescent="0.2">
      <c r="A33" s="116" t="s">
        <v>22</v>
      </c>
      <c r="B33" s="103">
        <v>42476.82</v>
      </c>
      <c r="C33" s="107"/>
      <c r="D33" s="103">
        <v>42140.76</v>
      </c>
      <c r="E33" s="103">
        <v>42140.76</v>
      </c>
      <c r="F33" s="103">
        <f t="shared" si="1"/>
        <v>99.208839079761617</v>
      </c>
      <c r="G33" s="103">
        <f t="shared" si="0"/>
        <v>100</v>
      </c>
    </row>
    <row r="34" spans="1:7" x14ac:dyDescent="0.2">
      <c r="A34" s="118" t="s">
        <v>23</v>
      </c>
      <c r="B34" s="105">
        <v>42476.82</v>
      </c>
      <c r="C34" s="107"/>
      <c r="D34" s="105">
        <v>42140.76</v>
      </c>
      <c r="E34" s="105">
        <v>42140.76</v>
      </c>
      <c r="F34" s="103">
        <f t="shared" si="1"/>
        <v>99.208839079761617</v>
      </c>
      <c r="G34" s="103">
        <f t="shared" si="0"/>
        <v>100</v>
      </c>
    </row>
    <row r="35" spans="1:7" x14ac:dyDescent="0.2">
      <c r="A35" s="116" t="s">
        <v>24</v>
      </c>
      <c r="B35" s="103">
        <v>167025.85999999999</v>
      </c>
      <c r="C35" s="103">
        <v>1607326.98</v>
      </c>
      <c r="D35" s="103">
        <v>193750.58</v>
      </c>
      <c r="E35" s="103">
        <v>193750.58</v>
      </c>
      <c r="F35" s="103">
        <f t="shared" si="1"/>
        <v>116.00034868852045</v>
      </c>
      <c r="G35" s="103">
        <f t="shared" si="0"/>
        <v>100</v>
      </c>
    </row>
    <row r="36" spans="1:7" ht="19.5" x14ac:dyDescent="0.2">
      <c r="A36" s="118" t="s">
        <v>25</v>
      </c>
      <c r="B36" s="105">
        <v>165681.85999999999</v>
      </c>
      <c r="C36" s="103">
        <v>1206600</v>
      </c>
      <c r="D36" s="105">
        <v>193168.58</v>
      </c>
      <c r="E36" s="105">
        <v>193168.58</v>
      </c>
      <c r="F36" s="103">
        <f t="shared" si="1"/>
        <v>116.59006001019061</v>
      </c>
      <c r="G36" s="103">
        <f t="shared" si="0"/>
        <v>100</v>
      </c>
    </row>
    <row r="37" spans="1:7" x14ac:dyDescent="0.2">
      <c r="A37" s="118" t="s">
        <v>114</v>
      </c>
      <c r="B37" s="105">
        <v>1344</v>
      </c>
      <c r="C37" s="103">
        <v>950000</v>
      </c>
      <c r="D37" s="105">
        <v>0</v>
      </c>
      <c r="E37" s="105">
        <v>0</v>
      </c>
      <c r="F37" s="103">
        <f t="shared" si="1"/>
        <v>0</v>
      </c>
      <c r="G37" s="103" t="e">
        <f t="shared" si="0"/>
        <v>#DIV/0!</v>
      </c>
    </row>
    <row r="38" spans="1:7" x14ac:dyDescent="0.2">
      <c r="A38" s="118" t="s">
        <v>115</v>
      </c>
      <c r="B38" s="105"/>
      <c r="C38" s="105">
        <v>950000</v>
      </c>
      <c r="D38" s="105">
        <v>0</v>
      </c>
      <c r="E38" s="105">
        <v>0</v>
      </c>
      <c r="F38" s="103"/>
      <c r="G38" s="103" t="e">
        <f t="shared" si="0"/>
        <v>#DIV/0!</v>
      </c>
    </row>
    <row r="39" spans="1:7" x14ac:dyDescent="0.2">
      <c r="A39" s="116" t="s">
        <v>26</v>
      </c>
      <c r="B39" s="103">
        <v>606412.79</v>
      </c>
      <c r="C39" s="103">
        <v>35000</v>
      </c>
      <c r="D39" s="103">
        <v>598477.39</v>
      </c>
      <c r="E39" s="103">
        <v>598477.39</v>
      </c>
      <c r="F39" s="103">
        <f t="shared" ref="F39:F57" si="2">E39/B39*100</f>
        <v>98.691419420754627</v>
      </c>
      <c r="G39" s="103">
        <f t="shared" si="0"/>
        <v>100</v>
      </c>
    </row>
    <row r="40" spans="1:7" x14ac:dyDescent="0.2">
      <c r="A40" s="118" t="s">
        <v>27</v>
      </c>
      <c r="B40" s="103">
        <v>75011.48</v>
      </c>
      <c r="C40" s="105">
        <v>35000</v>
      </c>
      <c r="D40" s="103">
        <v>85326.75</v>
      </c>
      <c r="E40" s="103">
        <v>85326.75</v>
      </c>
      <c r="F40" s="103">
        <f t="shared" si="2"/>
        <v>113.75158842353197</v>
      </c>
      <c r="G40" s="103">
        <f t="shared" si="0"/>
        <v>100</v>
      </c>
    </row>
    <row r="41" spans="1:7" x14ac:dyDescent="0.2">
      <c r="A41" s="118" t="s">
        <v>28</v>
      </c>
      <c r="B41" s="105">
        <v>2424.5700000000002</v>
      </c>
      <c r="C41" s="103">
        <v>140000</v>
      </c>
      <c r="D41" s="105">
        <v>6481.1</v>
      </c>
      <c r="E41" s="105">
        <v>6481.1</v>
      </c>
      <c r="F41" s="103">
        <f t="shared" si="2"/>
        <v>267.30925483694017</v>
      </c>
      <c r="G41" s="103">
        <f t="shared" si="0"/>
        <v>100</v>
      </c>
    </row>
    <row r="42" spans="1:7" ht="19.5" x14ac:dyDescent="0.2">
      <c r="A42" s="118" t="s">
        <v>29</v>
      </c>
      <c r="B42" s="105">
        <v>70762.48</v>
      </c>
      <c r="C42" s="105">
        <v>140000</v>
      </c>
      <c r="D42" s="105">
        <v>78361.899999999994</v>
      </c>
      <c r="E42" s="105">
        <v>78361.899999999994</v>
      </c>
      <c r="F42" s="103">
        <f t="shared" si="2"/>
        <v>110.73933530876813</v>
      </c>
      <c r="G42" s="103">
        <f t="shared" si="0"/>
        <v>100</v>
      </c>
    </row>
    <row r="43" spans="1:7" ht="19.5" x14ac:dyDescent="0.2">
      <c r="A43" s="118" t="s">
        <v>30</v>
      </c>
      <c r="B43" s="105">
        <v>1824.43</v>
      </c>
      <c r="C43" s="105">
        <v>1600</v>
      </c>
      <c r="D43" s="105">
        <v>483.75</v>
      </c>
      <c r="E43" s="105">
        <v>483.75</v>
      </c>
      <c r="F43" s="103">
        <f t="shared" si="2"/>
        <v>26.515130753166744</v>
      </c>
      <c r="G43" s="103">
        <f t="shared" si="0"/>
        <v>100</v>
      </c>
    </row>
    <row r="44" spans="1:7" ht="19.5" x14ac:dyDescent="0.2">
      <c r="A44" s="118" t="s">
        <v>121</v>
      </c>
      <c r="B44" s="105">
        <v>0</v>
      </c>
      <c r="C44" s="103">
        <v>0</v>
      </c>
      <c r="D44" s="105">
        <v>0</v>
      </c>
      <c r="E44" s="105">
        <v>0</v>
      </c>
      <c r="F44" s="103">
        <v>0</v>
      </c>
      <c r="G44" s="103">
        <v>0</v>
      </c>
    </row>
    <row r="45" spans="1:7" ht="18.75" x14ac:dyDescent="0.2">
      <c r="A45" s="116" t="s">
        <v>31</v>
      </c>
      <c r="B45" s="103">
        <v>75383.179999999993</v>
      </c>
      <c r="C45" s="105">
        <v>0</v>
      </c>
      <c r="D45" s="103">
        <v>75066.600000000006</v>
      </c>
      <c r="E45" s="103">
        <v>75066.600000000006</v>
      </c>
      <c r="F45" s="103">
        <f t="shared" si="2"/>
        <v>99.580038942374159</v>
      </c>
      <c r="G45" s="103">
        <f t="shared" si="0"/>
        <v>100</v>
      </c>
    </row>
    <row r="46" spans="1:7" ht="19.5" x14ac:dyDescent="0.2">
      <c r="A46" s="118" t="s">
        <v>32</v>
      </c>
      <c r="B46" s="105">
        <v>2974.28</v>
      </c>
      <c r="C46" s="103"/>
      <c r="D46" s="105">
        <v>3836.31</v>
      </c>
      <c r="E46" s="105">
        <v>3836.31</v>
      </c>
      <c r="F46" s="103">
        <f t="shared" si="2"/>
        <v>128.98281264709442</v>
      </c>
      <c r="G46" s="103">
        <f t="shared" si="0"/>
        <v>100</v>
      </c>
    </row>
    <row r="47" spans="1:7" x14ac:dyDescent="0.2">
      <c r="A47" s="118" t="s">
        <v>33</v>
      </c>
      <c r="B47" s="105">
        <v>40605.910000000003</v>
      </c>
      <c r="C47" s="103"/>
      <c r="D47" s="105">
        <v>41600.550000000003</v>
      </c>
      <c r="E47" s="105">
        <v>41600.550000000003</v>
      </c>
      <c r="F47" s="103">
        <f t="shared" si="2"/>
        <v>102.44949565223386</v>
      </c>
      <c r="G47" s="103">
        <f t="shared" si="0"/>
        <v>100</v>
      </c>
    </row>
    <row r="48" spans="1:7" x14ac:dyDescent="0.2">
      <c r="A48" s="118" t="s">
        <v>34</v>
      </c>
      <c r="B48" s="105">
        <v>26989.75</v>
      </c>
      <c r="C48" s="106">
        <v>3000</v>
      </c>
      <c r="D48" s="105">
        <v>28060.9</v>
      </c>
      <c r="E48" s="105">
        <v>28060.9</v>
      </c>
      <c r="F48" s="103">
        <f t="shared" si="2"/>
        <v>103.96872886929299</v>
      </c>
      <c r="G48" s="103">
        <f t="shared" si="0"/>
        <v>100</v>
      </c>
    </row>
    <row r="49" spans="1:7" ht="19.5" x14ac:dyDescent="0.2">
      <c r="A49" s="118" t="s">
        <v>35</v>
      </c>
      <c r="B49" s="105">
        <v>1276.42</v>
      </c>
      <c r="C49" s="106"/>
      <c r="D49" s="105">
        <v>1478.84</v>
      </c>
      <c r="E49" s="105">
        <v>1478.84</v>
      </c>
      <c r="F49" s="103">
        <f t="shared" si="2"/>
        <v>115.85841650867268</v>
      </c>
      <c r="G49" s="103">
        <f t="shared" si="0"/>
        <v>100</v>
      </c>
    </row>
    <row r="50" spans="1:7" x14ac:dyDescent="0.2">
      <c r="A50" s="118" t="s">
        <v>36</v>
      </c>
      <c r="B50" s="105">
        <v>3168.19</v>
      </c>
      <c r="C50" s="106">
        <v>3500</v>
      </c>
      <c r="D50" s="105">
        <v>0</v>
      </c>
      <c r="E50" s="105">
        <v>0</v>
      </c>
      <c r="F50" s="103">
        <f t="shared" si="2"/>
        <v>0</v>
      </c>
      <c r="G50" s="103">
        <v>0</v>
      </c>
    </row>
    <row r="51" spans="1:7" ht="19.5" x14ac:dyDescent="0.2">
      <c r="A51" s="118" t="s">
        <v>37</v>
      </c>
      <c r="B51" s="105">
        <v>368.63</v>
      </c>
      <c r="C51" s="106"/>
      <c r="D51" s="105">
        <v>90</v>
      </c>
      <c r="E51" s="105">
        <v>90</v>
      </c>
      <c r="F51" s="103">
        <f t="shared" si="2"/>
        <v>24.414724791796651</v>
      </c>
      <c r="G51" s="103">
        <f t="shared" si="0"/>
        <v>100</v>
      </c>
    </row>
    <row r="52" spans="1:7" x14ac:dyDescent="0.2">
      <c r="A52" s="116" t="s">
        <v>38</v>
      </c>
      <c r="B52" s="103">
        <v>445009.42</v>
      </c>
      <c r="C52" s="103"/>
      <c r="D52" s="103">
        <v>430913.39</v>
      </c>
      <c r="E52" s="103">
        <v>430913.39</v>
      </c>
      <c r="F52" s="103">
        <f t="shared" si="2"/>
        <v>96.83241986203349</v>
      </c>
      <c r="G52" s="103">
        <f t="shared" si="0"/>
        <v>100</v>
      </c>
    </row>
    <row r="53" spans="1:7" ht="19.5" x14ac:dyDescent="0.2">
      <c r="A53" s="118" t="s">
        <v>39</v>
      </c>
      <c r="B53" s="105">
        <v>6060.43</v>
      </c>
      <c r="C53" s="106">
        <v>6400</v>
      </c>
      <c r="D53" s="105">
        <v>10151.709999999999</v>
      </c>
      <c r="E53" s="105">
        <v>10151.709999999999</v>
      </c>
      <c r="F53" s="103">
        <f t="shared" si="2"/>
        <v>167.5080811097562</v>
      </c>
      <c r="G53" s="103">
        <f t="shared" si="0"/>
        <v>100</v>
      </c>
    </row>
    <row r="54" spans="1:7" ht="19.5" x14ac:dyDescent="0.2">
      <c r="A54" s="118" t="s">
        <v>40</v>
      </c>
      <c r="B54" s="105">
        <v>38008.61</v>
      </c>
      <c r="C54" s="106">
        <v>2700</v>
      </c>
      <c r="D54" s="105">
        <v>4900.79</v>
      </c>
      <c r="E54" s="105">
        <v>4900.79</v>
      </c>
      <c r="F54" s="103">
        <f t="shared" si="2"/>
        <v>12.893894304474696</v>
      </c>
      <c r="G54" s="103">
        <f t="shared" si="0"/>
        <v>100</v>
      </c>
    </row>
    <row r="55" spans="1:7" ht="29.25" x14ac:dyDescent="0.2">
      <c r="A55" s="118" t="s">
        <v>158</v>
      </c>
      <c r="B55" s="105">
        <v>1431.25</v>
      </c>
      <c r="C55" s="106">
        <v>22074.19</v>
      </c>
      <c r="D55" s="105">
        <v>0</v>
      </c>
      <c r="E55" s="105">
        <v>0</v>
      </c>
      <c r="F55" s="103">
        <f t="shared" si="2"/>
        <v>0</v>
      </c>
      <c r="G55" s="103">
        <v>0</v>
      </c>
    </row>
    <row r="56" spans="1:7" x14ac:dyDescent="0.2">
      <c r="A56" s="118" t="s">
        <v>41</v>
      </c>
      <c r="B56" s="105">
        <v>4100.9399999999996</v>
      </c>
      <c r="C56" s="106">
        <v>2000</v>
      </c>
      <c r="D56" s="105">
        <v>6302.08</v>
      </c>
      <c r="E56" s="105">
        <v>6302.08</v>
      </c>
      <c r="F56" s="103">
        <f t="shared" si="2"/>
        <v>153.67403570888627</v>
      </c>
      <c r="G56" s="103">
        <f t="shared" si="0"/>
        <v>100</v>
      </c>
    </row>
    <row r="57" spans="1:7" x14ac:dyDescent="0.2">
      <c r="A57" s="118" t="s">
        <v>85</v>
      </c>
      <c r="B57" s="105">
        <v>385403.05</v>
      </c>
      <c r="C57" s="106">
        <v>0</v>
      </c>
      <c r="D57" s="105">
        <v>396209.65</v>
      </c>
      <c r="E57" s="105">
        <v>396209.65</v>
      </c>
      <c r="F57" s="103">
        <f t="shared" si="2"/>
        <v>102.80397365822611</v>
      </c>
      <c r="G57" s="103">
        <f t="shared" si="0"/>
        <v>100</v>
      </c>
    </row>
    <row r="58" spans="1:7" x14ac:dyDescent="0.2">
      <c r="A58" s="118" t="s">
        <v>157</v>
      </c>
      <c r="B58" s="105">
        <v>0</v>
      </c>
      <c r="C58" s="106">
        <v>500</v>
      </c>
      <c r="D58" s="105">
        <v>0</v>
      </c>
      <c r="E58" s="105">
        <v>0</v>
      </c>
      <c r="F58" s="103">
        <v>0</v>
      </c>
      <c r="G58" s="103">
        <v>0</v>
      </c>
    </row>
    <row r="59" spans="1:7" x14ac:dyDescent="0.2">
      <c r="A59" s="118" t="s">
        <v>156</v>
      </c>
      <c r="B59" s="105">
        <v>0</v>
      </c>
      <c r="C59" s="103"/>
      <c r="D59" s="105"/>
      <c r="E59" s="105"/>
      <c r="F59" s="103"/>
      <c r="G59" s="103"/>
    </row>
    <row r="60" spans="1:7" ht="19.5" x14ac:dyDescent="0.2">
      <c r="A60" s="118" t="s">
        <v>42</v>
      </c>
      <c r="B60" s="105">
        <v>4018.52</v>
      </c>
      <c r="C60" s="106">
        <v>6000</v>
      </c>
      <c r="D60" s="105">
        <v>3850</v>
      </c>
      <c r="E60" s="105">
        <v>3850</v>
      </c>
      <c r="F60" s="103">
        <f t="shared" ref="F60:F68" si="3">E60/B60*100</f>
        <v>95.806416292565416</v>
      </c>
      <c r="G60" s="103">
        <f t="shared" si="0"/>
        <v>100</v>
      </c>
    </row>
    <row r="61" spans="1:7" x14ac:dyDescent="0.2">
      <c r="A61" s="118" t="s">
        <v>43</v>
      </c>
      <c r="B61" s="105">
        <v>2904.58</v>
      </c>
      <c r="C61" s="106">
        <v>2000</v>
      </c>
      <c r="D61" s="105">
        <v>1977.41</v>
      </c>
      <c r="E61" s="105">
        <v>1977.41</v>
      </c>
      <c r="F61" s="103">
        <f t="shared" si="3"/>
        <v>68.079033801788896</v>
      </c>
      <c r="G61" s="103">
        <f t="shared" si="0"/>
        <v>100</v>
      </c>
    </row>
    <row r="62" spans="1:7" x14ac:dyDescent="0.2">
      <c r="A62" s="118" t="s">
        <v>44</v>
      </c>
      <c r="B62" s="105">
        <v>1992.8</v>
      </c>
      <c r="C62" s="106">
        <v>4500</v>
      </c>
      <c r="D62" s="105">
        <v>3113.8</v>
      </c>
      <c r="E62" s="105">
        <v>3113.8</v>
      </c>
      <c r="F62" s="103">
        <f t="shared" si="3"/>
        <v>156.25250903251708</v>
      </c>
      <c r="G62" s="103">
        <f t="shared" si="0"/>
        <v>100</v>
      </c>
    </row>
    <row r="63" spans="1:7" x14ac:dyDescent="0.2">
      <c r="A63" s="118" t="s">
        <v>45</v>
      </c>
      <c r="B63" s="105">
        <v>1195.93</v>
      </c>
      <c r="C63" s="106">
        <v>248500</v>
      </c>
      <c r="D63" s="105">
        <v>4407.95</v>
      </c>
      <c r="E63" s="105">
        <v>4407.95</v>
      </c>
      <c r="F63" s="103">
        <f t="shared" si="3"/>
        <v>368.57926467268152</v>
      </c>
      <c r="G63" s="103">
        <f t="shared" si="0"/>
        <v>100</v>
      </c>
    </row>
    <row r="64" spans="1:7" ht="18.75" x14ac:dyDescent="0.2">
      <c r="A64" s="116" t="s">
        <v>46</v>
      </c>
      <c r="B64" s="103">
        <v>11008.71</v>
      </c>
      <c r="C64" s="106">
        <v>2500</v>
      </c>
      <c r="D64" s="103">
        <v>7170.65</v>
      </c>
      <c r="E64" s="103">
        <v>7170.65</v>
      </c>
      <c r="F64" s="103">
        <f t="shared" si="3"/>
        <v>65.13615128384707</v>
      </c>
      <c r="G64" s="103">
        <f t="shared" si="0"/>
        <v>100</v>
      </c>
    </row>
    <row r="65" spans="1:7" ht="29.25" x14ac:dyDescent="0.2">
      <c r="A65" s="118" t="s">
        <v>47</v>
      </c>
      <c r="B65" s="105"/>
      <c r="C65" s="106">
        <v>650</v>
      </c>
      <c r="D65" s="105"/>
      <c r="E65" s="105"/>
      <c r="F65" s="103">
        <v>0</v>
      </c>
      <c r="G65" s="103"/>
    </row>
    <row r="66" spans="1:7" x14ac:dyDescent="0.2">
      <c r="A66" s="118" t="s">
        <v>48</v>
      </c>
      <c r="B66" s="105">
        <v>1016.68</v>
      </c>
      <c r="C66" s="106">
        <v>2000</v>
      </c>
      <c r="D66" s="105">
        <v>295.68</v>
      </c>
      <c r="E66" s="105">
        <v>295.68</v>
      </c>
      <c r="F66" s="103">
        <f t="shared" si="3"/>
        <v>29.08289727347838</v>
      </c>
      <c r="G66" s="103">
        <f t="shared" ref="G66:G82" si="4">E66/D66*100</f>
        <v>100</v>
      </c>
    </row>
    <row r="67" spans="1:7" x14ac:dyDescent="0.2">
      <c r="A67" s="118" t="s">
        <v>49</v>
      </c>
      <c r="B67" s="105">
        <v>1018.21</v>
      </c>
      <c r="C67" s="106">
        <v>1132.79</v>
      </c>
      <c r="D67" s="105">
        <v>77.08</v>
      </c>
      <c r="E67" s="105">
        <v>77.08</v>
      </c>
      <c r="F67" s="103">
        <f t="shared" si="3"/>
        <v>7.5701476119857389</v>
      </c>
      <c r="G67" s="103">
        <f t="shared" si="4"/>
        <v>100</v>
      </c>
    </row>
    <row r="68" spans="1:7" x14ac:dyDescent="0.2">
      <c r="A68" s="118" t="s">
        <v>116</v>
      </c>
      <c r="B68" s="105">
        <v>458</v>
      </c>
      <c r="C68" s="103"/>
      <c r="D68" s="105">
        <v>408</v>
      </c>
      <c r="E68" s="105">
        <v>408</v>
      </c>
      <c r="F68" s="103">
        <f t="shared" si="3"/>
        <v>89.082969432314414</v>
      </c>
      <c r="G68" s="103">
        <f t="shared" si="4"/>
        <v>100</v>
      </c>
    </row>
    <row r="69" spans="1:7" x14ac:dyDescent="0.2">
      <c r="A69" s="118" t="s">
        <v>50</v>
      </c>
      <c r="B69" s="105"/>
      <c r="C69" s="106">
        <v>0</v>
      </c>
      <c r="D69" s="105">
        <v>168</v>
      </c>
      <c r="E69" s="105">
        <v>168</v>
      </c>
      <c r="F69" s="103">
        <v>0</v>
      </c>
      <c r="G69" s="103">
        <f t="shared" si="4"/>
        <v>100</v>
      </c>
    </row>
    <row r="70" spans="1:7" x14ac:dyDescent="0.2">
      <c r="A70" s="118" t="s">
        <v>51</v>
      </c>
      <c r="B70" s="105">
        <v>340.18</v>
      </c>
      <c r="C70" s="106">
        <v>0</v>
      </c>
      <c r="D70" s="105"/>
      <c r="E70" s="105"/>
      <c r="F70" s="103"/>
      <c r="G70" s="103">
        <v>0</v>
      </c>
    </row>
    <row r="71" spans="1:7" ht="19.5" x14ac:dyDescent="0.2">
      <c r="A71" s="118" t="s">
        <v>52</v>
      </c>
      <c r="B71" s="105">
        <v>8175.64</v>
      </c>
      <c r="C71" s="106">
        <v>1000</v>
      </c>
      <c r="D71" s="105">
        <v>6221.89</v>
      </c>
      <c r="E71" s="105">
        <v>6221.89</v>
      </c>
      <c r="F71" s="103">
        <f t="shared" ref="F71:F75" si="5">E71/B71*100</f>
        <v>76.102788283241438</v>
      </c>
      <c r="G71" s="103">
        <f>E71/D71*100</f>
        <v>100</v>
      </c>
    </row>
    <row r="72" spans="1:7" ht="0.75" hidden="1" customHeight="1" x14ac:dyDescent="0.2">
      <c r="A72" s="116" t="s">
        <v>109</v>
      </c>
      <c r="B72" s="105"/>
      <c r="C72" s="106">
        <v>300</v>
      </c>
      <c r="D72" s="105"/>
      <c r="E72" s="105"/>
      <c r="F72" s="103" t="e">
        <f t="shared" si="5"/>
        <v>#DIV/0!</v>
      </c>
      <c r="G72" s="103" t="e">
        <f t="shared" si="4"/>
        <v>#DIV/0!</v>
      </c>
    </row>
    <row r="73" spans="1:7" hidden="1" x14ac:dyDescent="0.2">
      <c r="A73" s="118" t="s">
        <v>110</v>
      </c>
      <c r="B73" s="105"/>
      <c r="C73" s="106"/>
      <c r="D73" s="105"/>
      <c r="E73" s="105"/>
      <c r="F73" s="103" t="e">
        <f t="shared" si="5"/>
        <v>#DIV/0!</v>
      </c>
      <c r="G73" s="103" t="e">
        <f t="shared" si="4"/>
        <v>#DIV/0!</v>
      </c>
    </row>
    <row r="74" spans="1:7" s="7" customFormat="1" ht="18.75" x14ac:dyDescent="0.2">
      <c r="A74" s="116" t="s">
        <v>119</v>
      </c>
      <c r="B74" s="103">
        <v>373.4</v>
      </c>
      <c r="C74" s="106">
        <v>0</v>
      </c>
      <c r="D74" s="103">
        <v>399.57</v>
      </c>
      <c r="E74" s="103">
        <v>399.57</v>
      </c>
      <c r="F74" s="103">
        <f t="shared" si="5"/>
        <v>107.00856989823247</v>
      </c>
      <c r="G74" s="103">
        <f t="shared" si="4"/>
        <v>100</v>
      </c>
    </row>
    <row r="75" spans="1:7" ht="18.75" x14ac:dyDescent="0.2">
      <c r="A75" s="116" t="s">
        <v>54</v>
      </c>
      <c r="B75" s="103">
        <v>12180.64</v>
      </c>
      <c r="C75" s="106"/>
      <c r="D75" s="103">
        <v>11805.59</v>
      </c>
      <c r="E75" s="103">
        <v>11805.59</v>
      </c>
      <c r="F75" s="103">
        <f t="shared" si="5"/>
        <v>96.920933547005745</v>
      </c>
      <c r="G75" s="103">
        <f>E75/D75*100</f>
        <v>100</v>
      </c>
    </row>
    <row r="76" spans="1:7" x14ac:dyDescent="0.2">
      <c r="A76" s="116" t="s">
        <v>55</v>
      </c>
      <c r="B76" s="103"/>
      <c r="C76" s="106"/>
      <c r="D76" s="103"/>
      <c r="E76" s="103"/>
      <c r="F76" s="103"/>
      <c r="G76" s="103"/>
    </row>
    <row r="77" spans="1:7" x14ac:dyDescent="0.2">
      <c r="A77" s="118" t="s">
        <v>56</v>
      </c>
      <c r="B77" s="105"/>
      <c r="C77" s="106"/>
      <c r="D77" s="105"/>
      <c r="E77" s="105"/>
      <c r="F77" s="103"/>
      <c r="G77" s="103"/>
    </row>
    <row r="78" spans="1:7" x14ac:dyDescent="0.2">
      <c r="A78" s="118" t="s">
        <v>57</v>
      </c>
      <c r="B78" s="103"/>
      <c r="C78" s="108"/>
      <c r="D78" s="103"/>
      <c r="E78" s="103"/>
      <c r="F78" s="103"/>
      <c r="G78" s="103"/>
    </row>
    <row r="79" spans="1:7" ht="18.75" x14ac:dyDescent="0.2">
      <c r="A79" s="116" t="s">
        <v>154</v>
      </c>
      <c r="B79" s="105"/>
      <c r="C79" s="106"/>
      <c r="D79" s="105">
        <v>1000</v>
      </c>
      <c r="E79" s="105">
        <v>1000</v>
      </c>
      <c r="F79" s="103"/>
      <c r="G79" s="103">
        <f>E79/D79*100</f>
        <v>100</v>
      </c>
    </row>
    <row r="80" spans="1:7" ht="19.5" x14ac:dyDescent="0.2">
      <c r="A80" s="118" t="s">
        <v>155</v>
      </c>
      <c r="B80" s="105"/>
      <c r="C80" s="106"/>
      <c r="D80" s="105"/>
      <c r="E80" s="105"/>
      <c r="F80" s="103"/>
      <c r="G80" s="103"/>
    </row>
    <row r="81" spans="1:7" ht="19.5" x14ac:dyDescent="0.2">
      <c r="A81" s="118" t="s">
        <v>58</v>
      </c>
      <c r="B81" s="105"/>
      <c r="C81" s="108"/>
      <c r="D81" s="105"/>
      <c r="E81" s="105"/>
      <c r="F81" s="103"/>
      <c r="G81" s="103"/>
    </row>
    <row r="82" spans="1:7" ht="18.75" x14ac:dyDescent="0.2">
      <c r="A82" s="116" t="s">
        <v>59</v>
      </c>
      <c r="B82" s="103">
        <v>12180.64</v>
      </c>
      <c r="C82" s="108"/>
      <c r="D82" s="103">
        <v>10805.59</v>
      </c>
      <c r="E82" s="103">
        <v>10805.59</v>
      </c>
      <c r="F82" s="103"/>
      <c r="G82" s="103">
        <f t="shared" si="4"/>
        <v>100</v>
      </c>
    </row>
    <row r="83" spans="1:7" x14ac:dyDescent="0.2">
      <c r="A83" s="118" t="s">
        <v>60</v>
      </c>
      <c r="B83" s="105">
        <v>12180.64</v>
      </c>
      <c r="C83" s="108"/>
      <c r="D83" s="105"/>
      <c r="E83" s="105"/>
      <c r="F83" s="103">
        <f>E83/B83*100</f>
        <v>0</v>
      </c>
      <c r="G83" s="103"/>
    </row>
    <row r="84" spans="1:7" x14ac:dyDescent="0.2">
      <c r="A84" s="119" t="s">
        <v>61</v>
      </c>
      <c r="B84" s="103"/>
      <c r="C84" s="106"/>
      <c r="D84" s="103"/>
      <c r="E84" s="103"/>
      <c r="F84" s="103"/>
      <c r="G84" s="103"/>
    </row>
    <row r="85" spans="1:7" ht="0.75" hidden="1" customHeight="1" x14ac:dyDescent="0.2">
      <c r="B85" s="4"/>
      <c r="C85" s="4"/>
      <c r="D85" s="16"/>
      <c r="E85" s="4"/>
      <c r="F85" s="4"/>
      <c r="G85" s="4"/>
    </row>
    <row r="86" spans="1:7" hidden="1" x14ac:dyDescent="0.2">
      <c r="B86" s="6"/>
      <c r="C86" s="2"/>
      <c r="D86" s="6"/>
      <c r="E86" s="6"/>
      <c r="F86" s="6"/>
      <c r="G86" s="6"/>
    </row>
  </sheetData>
  <mergeCells count="1">
    <mergeCell ref="B1:G1"/>
  </mergeCells>
  <pageMargins left="0.4" right="0.2" top="1" bottom="0.57999999999999996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C28" sqref="C28"/>
    </sheetView>
  </sheetViews>
  <sheetFormatPr defaultColWidth="9.140625" defaultRowHeight="11.25" x14ac:dyDescent="0.15"/>
  <cols>
    <col min="1" max="1" width="37" style="19" customWidth="1"/>
    <col min="2" max="2" width="13.85546875" style="19" customWidth="1"/>
    <col min="3" max="3" width="14.5703125" style="19" customWidth="1"/>
    <col min="4" max="4" width="13.28515625" style="19" customWidth="1"/>
    <col min="5" max="5" width="15.28515625" style="19" customWidth="1"/>
    <col min="6" max="7" width="7.28515625" style="19" customWidth="1"/>
    <col min="8" max="16384" width="9.140625" style="19"/>
  </cols>
  <sheetData>
    <row r="1" spans="1:13" ht="15.75" customHeight="1" x14ac:dyDescent="0.15">
      <c r="A1" s="180" t="s">
        <v>200</v>
      </c>
      <c r="B1" s="181"/>
      <c r="C1" s="181"/>
      <c r="D1" s="181"/>
      <c r="E1" s="181"/>
      <c r="F1" s="181"/>
      <c r="G1" s="92"/>
    </row>
    <row r="2" spans="1:13" ht="24.75" thickBot="1" x14ac:dyDescent="0.2">
      <c r="A2" s="125" t="s">
        <v>0</v>
      </c>
      <c r="B2" s="126" t="s">
        <v>172</v>
      </c>
      <c r="C2" s="126" t="s">
        <v>173</v>
      </c>
      <c r="D2" s="126" t="s">
        <v>174</v>
      </c>
      <c r="E2" s="126" t="s">
        <v>175</v>
      </c>
      <c r="F2" s="126" t="s">
        <v>1</v>
      </c>
      <c r="G2" s="126" t="s">
        <v>2</v>
      </c>
    </row>
    <row r="3" spans="1:13" ht="12" x14ac:dyDescent="0.2">
      <c r="A3" s="121" t="s">
        <v>118</v>
      </c>
      <c r="B3" s="111">
        <v>29997.02</v>
      </c>
      <c r="C3" s="111">
        <v>35845.96</v>
      </c>
      <c r="D3" s="111">
        <v>8569.25</v>
      </c>
      <c r="E3" s="111">
        <v>12233.19</v>
      </c>
      <c r="F3" s="113">
        <f>E3/B3*100</f>
        <v>40.781350947527457</v>
      </c>
      <c r="G3" s="113">
        <f>E3/D3*100</f>
        <v>142.75683402864897</v>
      </c>
    </row>
    <row r="4" spans="1:13" ht="12" x14ac:dyDescent="0.2">
      <c r="A4" s="121" t="s">
        <v>162</v>
      </c>
      <c r="B4" s="111">
        <v>73323.25</v>
      </c>
      <c r="C4" s="111">
        <v>46675.7</v>
      </c>
      <c r="D4" s="111">
        <v>46675.7</v>
      </c>
      <c r="E4" s="111">
        <v>48599.49</v>
      </c>
      <c r="F4" s="113"/>
      <c r="G4" s="113"/>
    </row>
    <row r="5" spans="1:13" ht="12" x14ac:dyDescent="0.2">
      <c r="A5" s="121" t="s">
        <v>218</v>
      </c>
      <c r="B5" s="111"/>
      <c r="C5" s="111">
        <v>3594.42</v>
      </c>
      <c r="D5" s="111">
        <v>0</v>
      </c>
      <c r="E5" s="111">
        <v>1976.29</v>
      </c>
      <c r="F5" s="113">
        <v>0</v>
      </c>
      <c r="G5" s="113"/>
    </row>
    <row r="6" spans="1:13" ht="12" x14ac:dyDescent="0.2">
      <c r="A6" s="121" t="s">
        <v>117</v>
      </c>
      <c r="B6" s="111">
        <v>7042.39</v>
      </c>
      <c r="C6" s="111"/>
      <c r="D6" s="111">
        <v>0</v>
      </c>
      <c r="E6" s="111"/>
      <c r="F6" s="113"/>
      <c r="G6" s="113"/>
    </row>
    <row r="7" spans="1:13" ht="24" x14ac:dyDescent="0.2">
      <c r="A7" s="121" t="s">
        <v>96</v>
      </c>
      <c r="B7" s="111">
        <v>28966.93</v>
      </c>
      <c r="C7" s="111"/>
      <c r="D7" s="111"/>
      <c r="E7" s="111">
        <v>642.73</v>
      </c>
      <c r="F7" s="113">
        <f t="shared" ref="F7:F13" si="0">E7/B7*100</f>
        <v>2.2188405882155959</v>
      </c>
      <c r="G7" s="113"/>
    </row>
    <row r="8" spans="1:13" ht="12" x14ac:dyDescent="0.2">
      <c r="A8" s="121" t="s">
        <v>97</v>
      </c>
      <c r="B8" s="111">
        <v>21088.51</v>
      </c>
      <c r="C8" s="111">
        <v>9500</v>
      </c>
      <c r="D8" s="111">
        <v>7910.66</v>
      </c>
      <c r="E8" s="111">
        <v>7910.66</v>
      </c>
      <c r="F8" s="113">
        <f t="shared" si="0"/>
        <v>37.511706611799504</v>
      </c>
      <c r="G8" s="113">
        <f t="shared" ref="G8:G13" si="1">E8/D8*100</f>
        <v>100</v>
      </c>
    </row>
    <row r="9" spans="1:13" ht="12" x14ac:dyDescent="0.2">
      <c r="A9" s="121" t="s">
        <v>98</v>
      </c>
      <c r="B9" s="111">
        <v>367117.13</v>
      </c>
      <c r="C9" s="111">
        <v>308756.98</v>
      </c>
      <c r="D9" s="111">
        <v>344896.59</v>
      </c>
      <c r="E9" s="111">
        <v>415982.62</v>
      </c>
      <c r="F9" s="113">
        <f t="shared" si="0"/>
        <v>113.31059926296547</v>
      </c>
      <c r="G9" s="113">
        <f t="shared" si="1"/>
        <v>120.61082424734903</v>
      </c>
    </row>
    <row r="10" spans="1:13" ht="12" x14ac:dyDescent="0.2">
      <c r="A10" s="121" t="s">
        <v>159</v>
      </c>
      <c r="B10" s="111">
        <v>0</v>
      </c>
      <c r="C10" s="111"/>
      <c r="D10" s="111">
        <v>0</v>
      </c>
      <c r="E10" s="111">
        <v>0</v>
      </c>
      <c r="F10" s="113"/>
      <c r="G10" s="113"/>
    </row>
    <row r="11" spans="1:13" ht="12" x14ac:dyDescent="0.2">
      <c r="A11" s="121" t="s">
        <v>99</v>
      </c>
      <c r="B11" s="111">
        <v>1287418.83</v>
      </c>
      <c r="C11" s="111"/>
      <c r="D11" s="111">
        <v>1378920.54</v>
      </c>
      <c r="E11" s="111">
        <v>1378920.54</v>
      </c>
      <c r="F11" s="113">
        <f t="shared" si="0"/>
        <v>107.10737701420756</v>
      </c>
      <c r="G11" s="113">
        <f t="shared" si="1"/>
        <v>100</v>
      </c>
    </row>
    <row r="12" spans="1:13" ht="12" x14ac:dyDescent="0.2">
      <c r="A12" s="121" t="s">
        <v>123</v>
      </c>
      <c r="B12" s="111">
        <v>1080</v>
      </c>
      <c r="C12" s="111"/>
      <c r="D12" s="111">
        <v>960</v>
      </c>
      <c r="E12" s="111">
        <v>5200</v>
      </c>
      <c r="F12" s="113">
        <f t="shared" si="0"/>
        <v>481.48148148148147</v>
      </c>
      <c r="G12" s="113"/>
    </row>
    <row r="13" spans="1:13" ht="12" x14ac:dyDescent="0.2">
      <c r="A13" s="121" t="s">
        <v>161</v>
      </c>
      <c r="B13" s="111">
        <v>6044.97</v>
      </c>
      <c r="C13" s="111"/>
      <c r="D13" s="111"/>
      <c r="E13" s="111">
        <v>13881.35</v>
      </c>
      <c r="F13" s="113">
        <f t="shared" si="0"/>
        <v>229.63472109869861</v>
      </c>
      <c r="G13" s="113" t="e">
        <f t="shared" si="1"/>
        <v>#DIV/0!</v>
      </c>
    </row>
    <row r="14" spans="1:13" ht="15" customHeight="1" x14ac:dyDescent="0.15">
      <c r="A14" s="123"/>
      <c r="B14" s="92"/>
      <c r="C14" s="92"/>
      <c r="D14" s="92"/>
      <c r="E14" s="92"/>
      <c r="F14" s="92"/>
      <c r="G14" s="92"/>
    </row>
    <row r="15" spans="1:13" ht="27" customHeight="1" thickBot="1" x14ac:dyDescent="0.25">
      <c r="A15" s="124" t="s">
        <v>217</v>
      </c>
      <c r="B15" s="93"/>
      <c r="C15" s="92"/>
      <c r="D15" s="92"/>
      <c r="E15" s="92"/>
      <c r="F15" s="92"/>
      <c r="G15" s="92"/>
    </row>
    <row r="16" spans="1:13" ht="16.5" hidden="1" customHeight="1" thickBot="1" x14ac:dyDescent="0.2">
      <c r="A16" s="123"/>
      <c r="B16" s="92"/>
      <c r="C16" s="92"/>
      <c r="D16" s="92"/>
      <c r="E16" s="92"/>
      <c r="F16" s="92"/>
      <c r="G16" s="92"/>
      <c r="M16" s="31"/>
    </row>
    <row r="17" spans="1:7" ht="45.75" thickBot="1" x14ac:dyDescent="0.2">
      <c r="A17" s="122" t="s">
        <v>0</v>
      </c>
      <c r="B17" s="109" t="s">
        <v>176</v>
      </c>
      <c r="C17" s="109" t="s">
        <v>173</v>
      </c>
      <c r="D17" s="109" t="s">
        <v>174</v>
      </c>
      <c r="E17" s="109" t="s">
        <v>177</v>
      </c>
      <c r="F17" s="109" t="s">
        <v>1</v>
      </c>
      <c r="G17" s="109" t="s">
        <v>2</v>
      </c>
    </row>
    <row r="18" spans="1:7" ht="12" x14ac:dyDescent="0.2">
      <c r="A18" s="121" t="s">
        <v>118</v>
      </c>
      <c r="B18" s="114">
        <v>29997.02</v>
      </c>
      <c r="C18" s="111">
        <v>35845.96</v>
      </c>
      <c r="D18" s="111">
        <v>8569.25</v>
      </c>
      <c r="E18" s="114">
        <v>12233.19</v>
      </c>
      <c r="F18" s="113">
        <f>E18/B18*100</f>
        <v>40.781350947527457</v>
      </c>
      <c r="G18" s="113">
        <f>E18/D18*100</f>
        <v>142.75683402864897</v>
      </c>
    </row>
    <row r="19" spans="1:7" ht="12" x14ac:dyDescent="0.2">
      <c r="A19" s="121" t="s">
        <v>162</v>
      </c>
      <c r="B19" s="114">
        <v>73323.25</v>
      </c>
      <c r="C19" s="111">
        <v>46675.7</v>
      </c>
      <c r="D19" s="111">
        <v>46675.7</v>
      </c>
      <c r="E19" s="114">
        <v>48599.49</v>
      </c>
      <c r="F19" s="113">
        <f>E19/B19*100</f>
        <v>66.281145475684724</v>
      </c>
      <c r="G19" s="113">
        <f>E19/D19*100</f>
        <v>104.12160931705363</v>
      </c>
    </row>
    <row r="20" spans="1:7" ht="12" x14ac:dyDescent="0.2">
      <c r="A20" s="121" t="s">
        <v>219</v>
      </c>
      <c r="B20" s="114"/>
      <c r="C20" s="111">
        <v>3594.42</v>
      </c>
      <c r="D20" s="111">
        <v>0</v>
      </c>
      <c r="E20" s="114">
        <v>1976.29</v>
      </c>
      <c r="F20" s="113">
        <v>0</v>
      </c>
      <c r="G20" s="113"/>
    </row>
    <row r="21" spans="1:7" ht="12" x14ac:dyDescent="0.2">
      <c r="A21" s="121" t="s">
        <v>117</v>
      </c>
      <c r="B21" s="114">
        <v>7042.39</v>
      </c>
      <c r="C21" s="111"/>
      <c r="D21" s="111">
        <v>0</v>
      </c>
      <c r="E21" s="114"/>
      <c r="F21" s="113"/>
      <c r="G21" s="113">
        <v>0</v>
      </c>
    </row>
    <row r="22" spans="1:7" ht="24" x14ac:dyDescent="0.2">
      <c r="A22" s="121" t="s">
        <v>96</v>
      </c>
      <c r="B22" s="114">
        <v>28966.93</v>
      </c>
      <c r="C22" s="111"/>
      <c r="D22" s="111"/>
      <c r="E22" s="114">
        <v>0</v>
      </c>
      <c r="F22" s="113">
        <f t="shared" ref="F22:F28" si="2">E22/B22*100</f>
        <v>0</v>
      </c>
      <c r="G22" s="113"/>
    </row>
    <row r="23" spans="1:7" ht="12" x14ac:dyDescent="0.2">
      <c r="A23" s="121" t="s">
        <v>97</v>
      </c>
      <c r="B23" s="114">
        <v>21088.51</v>
      </c>
      <c r="C23" s="111">
        <v>9500</v>
      </c>
      <c r="D23" s="111">
        <v>0</v>
      </c>
      <c r="E23" s="114">
        <v>7343.28</v>
      </c>
      <c r="F23" s="113">
        <f t="shared" si="2"/>
        <v>34.821236777752432</v>
      </c>
      <c r="G23" s="113">
        <v>0</v>
      </c>
    </row>
    <row r="24" spans="1:7" ht="12" x14ac:dyDescent="0.2">
      <c r="A24" s="121" t="s">
        <v>98</v>
      </c>
      <c r="B24" s="114">
        <v>367117.13</v>
      </c>
      <c r="C24" s="111">
        <v>308756.98</v>
      </c>
      <c r="D24" s="111">
        <v>344896.59</v>
      </c>
      <c r="E24" s="114">
        <v>415982.62</v>
      </c>
      <c r="F24" s="113">
        <f t="shared" si="2"/>
        <v>113.31059926296547</v>
      </c>
      <c r="G24" s="113">
        <f t="shared" ref="G24:G26" si="3">E24/D24*100</f>
        <v>120.61082424734903</v>
      </c>
    </row>
    <row r="25" spans="1:7" ht="12" x14ac:dyDescent="0.2">
      <c r="A25" s="121" t="s">
        <v>160</v>
      </c>
      <c r="B25" s="114"/>
      <c r="C25" s="111"/>
      <c r="D25" s="111"/>
      <c r="E25" s="114"/>
      <c r="F25" s="113">
        <v>0</v>
      </c>
      <c r="G25" s="113"/>
    </row>
    <row r="26" spans="1:7" ht="12.75" x14ac:dyDescent="0.2">
      <c r="A26" s="121" t="s">
        <v>99</v>
      </c>
      <c r="B26" s="128">
        <v>1287418.83</v>
      </c>
      <c r="C26" s="111">
        <v>835200</v>
      </c>
      <c r="D26" s="111">
        <v>1378920.54</v>
      </c>
      <c r="E26" s="128">
        <v>1375142.59</v>
      </c>
      <c r="F26" s="113">
        <f t="shared" si="2"/>
        <v>106.81392550394808</v>
      </c>
      <c r="G26" s="113">
        <f t="shared" si="3"/>
        <v>99.726021196261243</v>
      </c>
    </row>
    <row r="27" spans="1:7" ht="12" x14ac:dyDescent="0.2">
      <c r="A27" s="121" t="s">
        <v>123</v>
      </c>
      <c r="B27" s="114">
        <v>1080</v>
      </c>
      <c r="C27" s="111"/>
      <c r="D27" s="111">
        <v>960</v>
      </c>
      <c r="E27" s="114">
        <v>3912</v>
      </c>
      <c r="F27" s="113">
        <f t="shared" si="2"/>
        <v>362.22222222222223</v>
      </c>
      <c r="G27" s="113">
        <f>E27/D27*100</f>
        <v>407.5</v>
      </c>
    </row>
    <row r="28" spans="1:7" ht="12" x14ac:dyDescent="0.2">
      <c r="A28" s="121" t="s">
        <v>161</v>
      </c>
      <c r="B28" s="114">
        <v>6044.97</v>
      </c>
      <c r="C28" s="111"/>
      <c r="D28" s="111"/>
      <c r="E28" s="114">
        <v>13881.35</v>
      </c>
      <c r="F28" s="113">
        <f t="shared" si="2"/>
        <v>229.63472109869861</v>
      </c>
      <c r="G28" s="113">
        <v>0</v>
      </c>
    </row>
    <row r="29" spans="1:7" ht="12" x14ac:dyDescent="0.2">
      <c r="A29" s="110"/>
      <c r="B29" s="110"/>
      <c r="C29" s="111"/>
      <c r="D29" s="110"/>
      <c r="E29" s="110"/>
      <c r="F29" s="110"/>
      <c r="G29" s="110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opLeftCell="A31" workbookViewId="0">
      <selection activeCell="G38" sqref="G38"/>
    </sheetView>
  </sheetViews>
  <sheetFormatPr defaultColWidth="9.140625" defaultRowHeight="12.75" x14ac:dyDescent="0.2"/>
  <cols>
    <col min="1" max="1" width="37.7109375" style="19" customWidth="1"/>
    <col min="2" max="2" width="14.5703125" style="19" hidden="1" customWidth="1"/>
    <col min="3" max="3" width="12.7109375" style="60" customWidth="1"/>
    <col min="4" max="4" width="14.85546875" style="46" customWidth="1"/>
    <col min="5" max="5" width="14" style="49" customWidth="1"/>
    <col min="6" max="6" width="7.28515625" style="43" customWidth="1"/>
    <col min="7" max="8" width="9.140625" style="19"/>
    <col min="9" max="9" width="11.28515625" style="19" bestFit="1" customWidth="1"/>
    <col min="10" max="16384" width="9.140625" style="19"/>
  </cols>
  <sheetData>
    <row r="1" spans="1:6" ht="13.5" customHeight="1" thickBot="1" x14ac:dyDescent="0.2">
      <c r="A1" s="182" t="s">
        <v>213</v>
      </c>
      <c r="B1" s="183"/>
      <c r="C1" s="183"/>
      <c r="D1" s="183"/>
      <c r="E1" s="183"/>
      <c r="F1" s="184"/>
    </row>
    <row r="2" spans="1:6" ht="25.5" x14ac:dyDescent="0.15">
      <c r="A2" s="86" t="s">
        <v>0</v>
      </c>
      <c r="B2" s="29" t="s">
        <v>94</v>
      </c>
      <c r="C2" s="67" t="s">
        <v>168</v>
      </c>
      <c r="D2" s="44" t="s">
        <v>165</v>
      </c>
      <c r="E2" s="44" t="s">
        <v>201</v>
      </c>
      <c r="F2" s="41" t="s">
        <v>178</v>
      </c>
    </row>
    <row r="3" spans="1:6" x14ac:dyDescent="0.15">
      <c r="A3" s="30">
        <v>1</v>
      </c>
      <c r="B3" s="30">
        <v>2</v>
      </c>
      <c r="C3" s="59">
        <v>2</v>
      </c>
      <c r="D3" s="45">
        <v>3</v>
      </c>
      <c r="E3" s="42">
        <v>4</v>
      </c>
      <c r="F3" s="42">
        <v>5</v>
      </c>
    </row>
    <row r="4" spans="1:6" ht="24" x14ac:dyDescent="0.2">
      <c r="A4" s="152" t="s">
        <v>122</v>
      </c>
      <c r="B4" s="153"/>
      <c r="C4" s="154"/>
      <c r="D4" s="155"/>
      <c r="E4" s="153"/>
      <c r="F4" s="156"/>
    </row>
    <row r="5" spans="1:6" x14ac:dyDescent="0.2">
      <c r="A5" s="91" t="s">
        <v>124</v>
      </c>
      <c r="B5" s="101"/>
      <c r="C5" s="101"/>
      <c r="D5" s="157"/>
      <c r="E5" s="101"/>
      <c r="F5" s="51"/>
    </row>
    <row r="6" spans="1:6" ht="24" x14ac:dyDescent="0.2">
      <c r="A6" s="91" t="s">
        <v>72</v>
      </c>
      <c r="B6" s="158"/>
      <c r="C6" s="128"/>
      <c r="D6" s="157"/>
      <c r="E6" s="157"/>
      <c r="F6" s="157"/>
    </row>
    <row r="7" spans="1:6" s="3" customFormat="1" x14ac:dyDescent="0.2">
      <c r="A7" s="91" t="s">
        <v>73</v>
      </c>
      <c r="B7" s="130"/>
      <c r="C7" s="61"/>
      <c r="D7" s="50"/>
      <c r="E7" s="61"/>
      <c r="F7" s="61"/>
    </row>
    <row r="8" spans="1:6" s="31" customFormat="1" x14ac:dyDescent="0.2">
      <c r="A8" s="89" t="s">
        <v>74</v>
      </c>
      <c r="B8" s="17"/>
      <c r="C8" s="47">
        <v>3000</v>
      </c>
      <c r="D8" s="40">
        <v>3500</v>
      </c>
      <c r="E8" s="40">
        <v>5627.15</v>
      </c>
      <c r="F8" s="47">
        <f>E8/C8*100</f>
        <v>187.57166666666666</v>
      </c>
    </row>
    <row r="9" spans="1:6" s="3" customFormat="1" x14ac:dyDescent="0.2">
      <c r="A9" s="89" t="s">
        <v>75</v>
      </c>
      <c r="B9" s="22"/>
      <c r="C9" s="47">
        <v>3500</v>
      </c>
      <c r="D9" s="40">
        <v>2342.42</v>
      </c>
      <c r="E9" s="40">
        <v>1277.7</v>
      </c>
      <c r="F9" s="47">
        <f t="shared" ref="F9:F70" si="0">E9/C9*100</f>
        <v>36.505714285714284</v>
      </c>
    </row>
    <row r="10" spans="1:6" s="3" customFormat="1" x14ac:dyDescent="0.2">
      <c r="A10" s="91" t="s">
        <v>76</v>
      </c>
      <c r="B10" s="63"/>
      <c r="C10" s="61"/>
      <c r="D10" s="95"/>
      <c r="E10" s="95"/>
      <c r="F10" s="61"/>
    </row>
    <row r="11" spans="1:6" s="3" customFormat="1" x14ac:dyDescent="0.2">
      <c r="A11" s="89" t="s">
        <v>77</v>
      </c>
      <c r="B11" s="22"/>
      <c r="C11" s="47">
        <v>6400</v>
      </c>
      <c r="D11" s="40">
        <v>4500</v>
      </c>
      <c r="E11" s="40">
        <v>3390.54</v>
      </c>
      <c r="F11" s="47">
        <f t="shared" si="0"/>
        <v>52.977187499999999</v>
      </c>
    </row>
    <row r="12" spans="1:6" s="3" customFormat="1" x14ac:dyDescent="0.2">
      <c r="A12" s="89" t="s">
        <v>78</v>
      </c>
      <c r="B12" s="22"/>
      <c r="C12" s="47">
        <v>2700</v>
      </c>
      <c r="D12" s="40">
        <v>3500</v>
      </c>
      <c r="E12" s="40">
        <v>4768.3</v>
      </c>
      <c r="F12" s="47">
        <f t="shared" si="0"/>
        <v>176.6037037037037</v>
      </c>
    </row>
    <row r="13" spans="1:6" s="3" customFormat="1" ht="24" x14ac:dyDescent="0.2">
      <c r="A13" s="89" t="s">
        <v>150</v>
      </c>
      <c r="B13" s="22"/>
      <c r="C13" s="47">
        <v>500</v>
      </c>
      <c r="D13" s="40">
        <v>300</v>
      </c>
      <c r="E13" s="40">
        <v>248.97</v>
      </c>
      <c r="F13" s="47">
        <f t="shared" si="0"/>
        <v>49.793999999999997</v>
      </c>
    </row>
    <row r="14" spans="1:6" s="3" customFormat="1" x14ac:dyDescent="0.2">
      <c r="A14" s="89" t="s">
        <v>193</v>
      </c>
      <c r="B14" s="22"/>
      <c r="C14" s="47">
        <v>8074.19</v>
      </c>
      <c r="D14" s="40">
        <v>10000</v>
      </c>
      <c r="E14" s="40">
        <v>6629.7</v>
      </c>
      <c r="F14" s="47">
        <f t="shared" si="0"/>
        <v>82.10978438704069</v>
      </c>
    </row>
    <row r="15" spans="1:6" s="3" customFormat="1" x14ac:dyDescent="0.2">
      <c r="A15" s="89" t="s">
        <v>194</v>
      </c>
      <c r="B15" s="22"/>
      <c r="C15" s="47">
        <v>12000</v>
      </c>
      <c r="D15" s="40">
        <v>12000</v>
      </c>
      <c r="E15" s="40">
        <v>11827.74</v>
      </c>
      <c r="F15" s="47">
        <f t="shared" si="0"/>
        <v>98.564499999999995</v>
      </c>
    </row>
    <row r="16" spans="1:6" s="3" customFormat="1" x14ac:dyDescent="0.2">
      <c r="A16" s="89" t="s">
        <v>195</v>
      </c>
      <c r="B16" s="22"/>
      <c r="C16" s="47">
        <v>2000</v>
      </c>
      <c r="D16" s="40">
        <v>2399.17</v>
      </c>
      <c r="E16" s="40">
        <v>1328.41</v>
      </c>
      <c r="F16" s="47">
        <f t="shared" si="0"/>
        <v>66.420500000000004</v>
      </c>
    </row>
    <row r="17" spans="1:9" x14ac:dyDescent="0.2">
      <c r="A17" s="89" t="s">
        <v>79</v>
      </c>
      <c r="B17" s="105"/>
      <c r="C17" s="47">
        <v>2000</v>
      </c>
      <c r="D17" s="40">
        <v>1400</v>
      </c>
      <c r="E17" s="40">
        <v>1710.31</v>
      </c>
      <c r="F17" s="47">
        <f t="shared" si="0"/>
        <v>85.515500000000003</v>
      </c>
      <c r="G17" s="3"/>
      <c r="H17" s="3"/>
    </row>
    <row r="18" spans="1:9" s="7" customFormat="1" x14ac:dyDescent="0.2">
      <c r="A18" s="89" t="s">
        <v>80</v>
      </c>
      <c r="B18" s="24"/>
      <c r="C18" s="47">
        <v>0</v>
      </c>
      <c r="D18" s="40">
        <v>0</v>
      </c>
      <c r="E18" s="40">
        <v>0</v>
      </c>
      <c r="F18" s="47"/>
      <c r="G18" s="19"/>
      <c r="H18" s="19"/>
    </row>
    <row r="19" spans="1:9" s="26" customFormat="1" x14ac:dyDescent="0.2">
      <c r="A19" s="121" t="s">
        <v>81</v>
      </c>
      <c r="B19" s="22"/>
      <c r="C19" s="47"/>
      <c r="D19" s="40"/>
      <c r="E19" s="40"/>
      <c r="F19" s="47"/>
      <c r="G19" s="7"/>
      <c r="H19" s="7"/>
    </row>
    <row r="20" spans="1:9" s="26" customFormat="1" x14ac:dyDescent="0.2">
      <c r="A20" s="89" t="s">
        <v>82</v>
      </c>
      <c r="B20" s="22"/>
      <c r="C20" s="47">
        <v>6000</v>
      </c>
      <c r="D20" s="40">
        <v>6000</v>
      </c>
      <c r="E20" s="40">
        <v>5598.34</v>
      </c>
      <c r="F20" s="47">
        <f t="shared" si="0"/>
        <v>93.305666666666667</v>
      </c>
    </row>
    <row r="21" spans="1:9" x14ac:dyDescent="0.2">
      <c r="A21" s="89" t="s">
        <v>83</v>
      </c>
      <c r="B21" s="22"/>
      <c r="C21" s="47">
        <v>2000</v>
      </c>
      <c r="D21" s="40">
        <v>1862</v>
      </c>
      <c r="E21" s="40">
        <v>2543.9</v>
      </c>
      <c r="F21" s="47">
        <f t="shared" si="0"/>
        <v>127.19500000000001</v>
      </c>
      <c r="G21" s="26"/>
      <c r="H21" s="26"/>
    </row>
    <row r="22" spans="1:9" s="26" customFormat="1" x14ac:dyDescent="0.2">
      <c r="A22" s="89" t="s">
        <v>84</v>
      </c>
      <c r="B22" s="23"/>
      <c r="C22" s="47">
        <v>4500</v>
      </c>
      <c r="D22" s="40">
        <v>5500</v>
      </c>
      <c r="E22" s="40">
        <v>5581.85</v>
      </c>
      <c r="F22" s="47">
        <f t="shared" si="0"/>
        <v>124.04111111111111</v>
      </c>
      <c r="G22" s="19"/>
      <c r="H22" s="19"/>
    </row>
    <row r="23" spans="1:9" s="26" customFormat="1" x14ac:dyDescent="0.2">
      <c r="A23" s="89" t="s">
        <v>85</v>
      </c>
      <c r="B23" s="22"/>
      <c r="C23" s="47">
        <v>248500</v>
      </c>
      <c r="D23" s="40">
        <v>281470</v>
      </c>
      <c r="E23" s="40">
        <v>354246.21</v>
      </c>
      <c r="F23" s="47">
        <f t="shared" si="0"/>
        <v>142.55380684104628</v>
      </c>
      <c r="I23" s="99"/>
    </row>
    <row r="24" spans="1:9" s="26" customFormat="1" x14ac:dyDescent="0.2">
      <c r="A24" s="89" t="s">
        <v>86</v>
      </c>
      <c r="B24" s="22"/>
      <c r="C24" s="47">
        <v>2500</v>
      </c>
      <c r="D24" s="40">
        <v>4320</v>
      </c>
      <c r="E24" s="40">
        <v>3850</v>
      </c>
      <c r="F24" s="47">
        <f t="shared" si="0"/>
        <v>154</v>
      </c>
    </row>
    <row r="25" spans="1:9" s="26" customFormat="1" x14ac:dyDescent="0.2">
      <c r="A25" s="89" t="s">
        <v>87</v>
      </c>
      <c r="B25" s="22"/>
      <c r="C25" s="47">
        <v>650</v>
      </c>
      <c r="D25" s="40">
        <v>650</v>
      </c>
      <c r="E25" s="40">
        <v>659.69</v>
      </c>
      <c r="F25" s="47">
        <f t="shared" si="0"/>
        <v>101.49076923076923</v>
      </c>
    </row>
    <row r="26" spans="1:9" s="26" customFormat="1" x14ac:dyDescent="0.2">
      <c r="A26" s="89" t="s">
        <v>88</v>
      </c>
      <c r="B26" s="22"/>
      <c r="C26" s="47">
        <v>2000</v>
      </c>
      <c r="D26" s="40">
        <v>1953</v>
      </c>
      <c r="E26" s="40">
        <v>3118.72</v>
      </c>
      <c r="F26" s="47">
        <f t="shared" si="0"/>
        <v>155.93599999999998</v>
      </c>
    </row>
    <row r="27" spans="1:9" s="26" customFormat="1" x14ac:dyDescent="0.2">
      <c r="A27" s="89" t="s">
        <v>89</v>
      </c>
      <c r="B27" s="22"/>
      <c r="C27" s="47">
        <v>1132.79</v>
      </c>
      <c r="D27" s="40">
        <v>2000</v>
      </c>
      <c r="E27" s="40">
        <v>2537.62</v>
      </c>
      <c r="F27" s="47">
        <f t="shared" si="0"/>
        <v>224.0150425056718</v>
      </c>
    </row>
    <row r="28" spans="1:9" s="26" customFormat="1" x14ac:dyDescent="0.2">
      <c r="A28" s="91" t="s">
        <v>90</v>
      </c>
      <c r="B28" s="130"/>
      <c r="C28" s="61"/>
      <c r="D28" s="95"/>
      <c r="E28" s="95"/>
      <c r="F28" s="61"/>
      <c r="G28" s="3"/>
      <c r="H28" s="3"/>
    </row>
    <row r="29" spans="1:9" s="3" customFormat="1" x14ac:dyDescent="0.2">
      <c r="A29" s="89" t="s">
        <v>91</v>
      </c>
      <c r="B29" s="17"/>
      <c r="C29" s="47">
        <v>0</v>
      </c>
      <c r="D29" s="40">
        <v>0</v>
      </c>
      <c r="E29" s="40">
        <v>295.68</v>
      </c>
      <c r="F29" s="47"/>
      <c r="G29" s="19"/>
      <c r="H29" s="19"/>
    </row>
    <row r="30" spans="1:9" x14ac:dyDescent="0.2">
      <c r="A30" s="89" t="s">
        <v>92</v>
      </c>
      <c r="B30" s="22"/>
      <c r="C30" s="47">
        <v>1000</v>
      </c>
      <c r="D30" s="40">
        <v>600</v>
      </c>
      <c r="E30" s="40">
        <v>167.71</v>
      </c>
      <c r="F30" s="47">
        <f t="shared" si="0"/>
        <v>16.771000000000001</v>
      </c>
      <c r="G30" s="26"/>
      <c r="H30" s="26"/>
    </row>
    <row r="31" spans="1:9" s="26" customFormat="1" x14ac:dyDescent="0.2">
      <c r="A31" s="89" t="s">
        <v>93</v>
      </c>
      <c r="B31" s="22"/>
      <c r="C31" s="47">
        <v>300</v>
      </c>
      <c r="D31" s="40">
        <v>600</v>
      </c>
      <c r="E31" s="40">
        <v>463</v>
      </c>
      <c r="F31" s="47">
        <f t="shared" si="0"/>
        <v>154.33333333333331</v>
      </c>
    </row>
    <row r="32" spans="1:9" s="26" customFormat="1" ht="24" x14ac:dyDescent="0.2">
      <c r="A32" s="89" t="s">
        <v>196</v>
      </c>
      <c r="B32" s="22"/>
      <c r="C32" s="128"/>
      <c r="D32" s="40"/>
      <c r="E32" s="47">
        <v>111.08</v>
      </c>
      <c r="F32" s="47"/>
    </row>
    <row r="33" spans="1:9" s="26" customFormat="1" x14ac:dyDescent="0.2">
      <c r="A33" s="91" t="s">
        <v>179</v>
      </c>
      <c r="B33" s="63"/>
      <c r="C33" s="128">
        <f>C31+C30+C27+C26+C25+C24+C23+C22+C21+C20+C17+C16+C15+C14+C13+C12+C11+C9+C8</f>
        <v>308756.98000000004</v>
      </c>
      <c r="D33" s="95">
        <f>D31+D30+D27+D26+D25+D24+D23+D22+D21+D20+D17+D16+D15+D13+D14+D12+D11+D9+D8</f>
        <v>344896.58999999997</v>
      </c>
      <c r="E33" s="61">
        <f>E32+E31+E30+E29+E27+E26+E25+E24+E23+E22+E21+E20+E17+E16+E15+E14+E13+E12+E11+E9+E8</f>
        <v>415982.62</v>
      </c>
      <c r="F33" s="61">
        <f t="shared" si="0"/>
        <v>134.728167117064</v>
      </c>
    </row>
    <row r="34" spans="1:9" s="26" customFormat="1" x14ac:dyDescent="0.2">
      <c r="A34" s="159"/>
      <c r="B34" s="63"/>
      <c r="C34" s="128"/>
      <c r="D34" s="95"/>
      <c r="E34" s="61"/>
      <c r="F34" s="61"/>
    </row>
    <row r="35" spans="1:9" s="26" customFormat="1" x14ac:dyDescent="0.2">
      <c r="A35" s="91" t="s">
        <v>125</v>
      </c>
      <c r="B35" s="63"/>
      <c r="C35" s="61"/>
      <c r="D35" s="95"/>
      <c r="E35" s="50"/>
      <c r="F35" s="61"/>
    </row>
    <row r="36" spans="1:9" s="26" customFormat="1" x14ac:dyDescent="0.2">
      <c r="A36" s="91" t="s">
        <v>126</v>
      </c>
      <c r="B36" s="63"/>
      <c r="C36" s="61"/>
      <c r="D36" s="95"/>
      <c r="E36" s="160"/>
      <c r="F36" s="61"/>
    </row>
    <row r="37" spans="1:9" s="26" customFormat="1" x14ac:dyDescent="0.2">
      <c r="A37" s="159" t="s">
        <v>127</v>
      </c>
      <c r="B37" s="63"/>
      <c r="C37" s="61">
        <v>950000</v>
      </c>
      <c r="D37" s="95">
        <v>600000</v>
      </c>
      <c r="E37" s="95">
        <v>1047458</v>
      </c>
      <c r="F37" s="61">
        <f t="shared" si="0"/>
        <v>110.25873684210525</v>
      </c>
    </row>
    <row r="38" spans="1:9" s="26" customFormat="1" x14ac:dyDescent="0.2">
      <c r="A38" s="159" t="s">
        <v>23</v>
      </c>
      <c r="B38" s="63"/>
      <c r="C38" s="61">
        <v>35000</v>
      </c>
      <c r="D38" s="95">
        <v>10000</v>
      </c>
      <c r="E38" s="95">
        <v>39979.08</v>
      </c>
      <c r="F38" s="61">
        <f t="shared" si="0"/>
        <v>114.22594285714287</v>
      </c>
    </row>
    <row r="39" spans="1:9" s="26" customFormat="1" x14ac:dyDescent="0.2">
      <c r="A39" s="159" t="s">
        <v>128</v>
      </c>
      <c r="B39" s="160"/>
      <c r="C39" s="95">
        <v>140000</v>
      </c>
      <c r="D39" s="95">
        <v>125000</v>
      </c>
      <c r="E39" s="95">
        <v>159214.5</v>
      </c>
      <c r="F39" s="61">
        <f t="shared" si="0"/>
        <v>113.72464285714285</v>
      </c>
      <c r="G39" s="19"/>
      <c r="H39" s="19"/>
    </row>
    <row r="40" spans="1:9" x14ac:dyDescent="0.2">
      <c r="A40" s="159" t="s">
        <v>129</v>
      </c>
      <c r="B40" s="63"/>
      <c r="C40" s="61">
        <v>80000</v>
      </c>
      <c r="D40" s="95">
        <v>50000</v>
      </c>
      <c r="E40" s="95">
        <v>70301.759999999995</v>
      </c>
      <c r="F40" s="61">
        <f t="shared" si="0"/>
        <v>87.877199999999988</v>
      </c>
      <c r="G40" s="26"/>
      <c r="H40" s="26"/>
    </row>
    <row r="41" spans="1:9" s="26" customFormat="1" ht="24" x14ac:dyDescent="0.2">
      <c r="A41" s="159" t="s">
        <v>130</v>
      </c>
      <c r="B41" s="63"/>
      <c r="C41" s="61">
        <v>1600</v>
      </c>
      <c r="D41" s="95">
        <v>1500</v>
      </c>
      <c r="E41" s="95">
        <v>750</v>
      </c>
      <c r="F41" s="61">
        <f t="shared" si="0"/>
        <v>46.875</v>
      </c>
    </row>
    <row r="42" spans="1:9" s="26" customFormat="1" x14ac:dyDescent="0.2">
      <c r="A42" s="152" t="s">
        <v>180</v>
      </c>
      <c r="B42" s="63"/>
      <c r="C42" s="61">
        <f>C37+C38+C39+C40+C41</f>
        <v>1206600</v>
      </c>
      <c r="D42" s="95">
        <f>D37+D38+D39+D40+D41</f>
        <v>786500</v>
      </c>
      <c r="E42" s="160">
        <f>E37+E38+E39+E40+E41</f>
        <v>1317703.3400000001</v>
      </c>
      <c r="F42" s="61"/>
    </row>
    <row r="43" spans="1:9" s="26" customFormat="1" x14ac:dyDescent="0.2">
      <c r="A43" s="161"/>
      <c r="B43" s="63"/>
      <c r="C43" s="128"/>
      <c r="D43" s="95"/>
      <c r="E43" s="160"/>
      <c r="F43" s="61"/>
    </row>
    <row r="44" spans="1:9" s="28" customFormat="1" ht="12.75" hidden="1" customHeight="1" x14ac:dyDescent="0.2">
      <c r="A44" s="152" t="s">
        <v>131</v>
      </c>
      <c r="B44" s="63"/>
      <c r="C44" s="162"/>
      <c r="D44" s="163"/>
      <c r="E44" s="160"/>
      <c r="F44" s="61"/>
      <c r="G44" s="26"/>
      <c r="H44" s="26"/>
    </row>
    <row r="45" spans="1:9" s="26" customFormat="1" x14ac:dyDescent="0.2">
      <c r="A45" s="91"/>
      <c r="B45" s="164"/>
      <c r="C45" s="61"/>
      <c r="D45" s="95"/>
      <c r="E45" s="61"/>
      <c r="F45" s="61">
        <v>0</v>
      </c>
      <c r="G45" s="28"/>
      <c r="H45" s="28"/>
    </row>
    <row r="46" spans="1:9" s="26" customFormat="1" ht="24" x14ac:dyDescent="0.2">
      <c r="A46" s="91" t="s">
        <v>132</v>
      </c>
      <c r="B46" s="63"/>
      <c r="C46" s="61"/>
      <c r="D46" s="95"/>
      <c r="E46" s="128"/>
      <c r="F46" s="61"/>
      <c r="I46" s="62"/>
    </row>
    <row r="47" spans="1:9" x14ac:dyDescent="0.2">
      <c r="A47" s="152" t="s">
        <v>133</v>
      </c>
      <c r="B47" s="63"/>
      <c r="C47" s="61"/>
      <c r="D47" s="95"/>
      <c r="E47" s="61"/>
      <c r="F47" s="61"/>
      <c r="G47" s="26"/>
      <c r="H47" s="26"/>
    </row>
    <row r="48" spans="1:9" x14ac:dyDescent="0.2">
      <c r="A48" s="159" t="s">
        <v>134</v>
      </c>
      <c r="B48" s="160"/>
      <c r="C48" s="61">
        <v>1500</v>
      </c>
      <c r="D48" s="95">
        <v>1500</v>
      </c>
      <c r="E48" s="61">
        <v>1300</v>
      </c>
      <c r="F48" s="61">
        <f t="shared" si="0"/>
        <v>86.666666666666671</v>
      </c>
    </row>
    <row r="49" spans="1:8" s="26" customFormat="1" x14ac:dyDescent="0.2">
      <c r="A49" s="159" t="s">
        <v>149</v>
      </c>
      <c r="B49" s="160"/>
      <c r="C49" s="64">
        <v>600</v>
      </c>
      <c r="D49" s="95">
        <v>600</v>
      </c>
      <c r="E49" s="61"/>
      <c r="F49" s="61"/>
      <c r="G49" s="19"/>
      <c r="H49" s="19"/>
    </row>
    <row r="50" spans="1:8" s="26" customFormat="1" x14ac:dyDescent="0.2">
      <c r="A50" s="91" t="s">
        <v>180</v>
      </c>
      <c r="B50" s="160"/>
      <c r="C50" s="64">
        <f>C48+C49</f>
        <v>2100</v>
      </c>
      <c r="D50" s="95">
        <f>D48+D49</f>
        <v>2100</v>
      </c>
      <c r="E50" s="61">
        <v>1300</v>
      </c>
      <c r="F50" s="61"/>
      <c r="G50" s="19"/>
      <c r="H50" s="19"/>
    </row>
    <row r="51" spans="1:8" s="26" customFormat="1" x14ac:dyDescent="0.2">
      <c r="A51" s="152" t="s">
        <v>135</v>
      </c>
      <c r="B51" s="63"/>
      <c r="C51" s="64"/>
      <c r="D51" s="95"/>
      <c r="E51" s="95"/>
      <c r="F51" s="61"/>
    </row>
    <row r="52" spans="1:8" s="26" customFormat="1" x14ac:dyDescent="0.2">
      <c r="A52" s="159" t="s">
        <v>181</v>
      </c>
      <c r="B52" s="63"/>
      <c r="C52" s="64">
        <v>2000</v>
      </c>
      <c r="D52" s="95">
        <v>1760.66</v>
      </c>
      <c r="E52" s="95">
        <v>1628.3</v>
      </c>
      <c r="F52" s="61">
        <f t="shared" si="0"/>
        <v>81.414999999999992</v>
      </c>
    </row>
    <row r="53" spans="1:8" s="26" customFormat="1" x14ac:dyDescent="0.2">
      <c r="A53" s="159" t="s">
        <v>182</v>
      </c>
      <c r="B53" s="63"/>
      <c r="C53" s="64">
        <v>2000</v>
      </c>
      <c r="D53" s="95">
        <v>500</v>
      </c>
      <c r="E53" s="95">
        <v>500</v>
      </c>
      <c r="F53" s="61">
        <f t="shared" si="0"/>
        <v>25</v>
      </c>
    </row>
    <row r="54" spans="1:8" s="26" customFormat="1" x14ac:dyDescent="0.2">
      <c r="A54" s="159" t="s">
        <v>134</v>
      </c>
      <c r="B54" s="63"/>
      <c r="C54" s="64"/>
      <c r="D54" s="95">
        <v>3850</v>
      </c>
      <c r="E54" s="95">
        <v>3764.98</v>
      </c>
      <c r="F54" s="61"/>
    </row>
    <row r="55" spans="1:8" s="26" customFormat="1" x14ac:dyDescent="0.2">
      <c r="A55" s="159" t="s">
        <v>189</v>
      </c>
      <c r="B55" s="130"/>
      <c r="C55" s="64">
        <v>4000</v>
      </c>
      <c r="D55" s="95">
        <v>1800</v>
      </c>
      <c r="E55" s="95">
        <v>1450</v>
      </c>
      <c r="F55" s="61">
        <f t="shared" si="0"/>
        <v>36.25</v>
      </c>
    </row>
    <row r="56" spans="1:8" x14ac:dyDescent="0.2">
      <c r="A56" s="91" t="s">
        <v>191</v>
      </c>
      <c r="B56" s="107"/>
      <c r="C56" s="129">
        <f>C53+C52+C55</f>
        <v>8000</v>
      </c>
      <c r="D56" s="157">
        <f>D52+D53+D54+D55</f>
        <v>7910.66</v>
      </c>
      <c r="E56" s="157">
        <f>E52+E53+E54+E55</f>
        <v>7343.2800000000007</v>
      </c>
      <c r="F56" s="61"/>
      <c r="G56" s="26"/>
      <c r="H56" s="26"/>
    </row>
    <row r="57" spans="1:8" x14ac:dyDescent="0.2">
      <c r="A57" s="91" t="s">
        <v>190</v>
      </c>
      <c r="B57" s="107"/>
      <c r="C57" s="129"/>
      <c r="D57" s="157"/>
      <c r="E57" s="157"/>
      <c r="F57" s="128"/>
      <c r="G57" s="26"/>
      <c r="H57" s="26"/>
    </row>
    <row r="58" spans="1:8" x14ac:dyDescent="0.2">
      <c r="A58" s="159" t="s">
        <v>183</v>
      </c>
      <c r="B58" s="130"/>
      <c r="C58" s="64"/>
      <c r="D58" s="95"/>
      <c r="E58" s="157">
        <v>3912</v>
      </c>
      <c r="F58" s="61"/>
      <c r="G58" s="26"/>
      <c r="H58" s="26"/>
    </row>
    <row r="59" spans="1:8" x14ac:dyDescent="0.2">
      <c r="A59" s="165" t="s">
        <v>197</v>
      </c>
      <c r="B59" s="166"/>
      <c r="C59" s="167"/>
      <c r="D59" s="168"/>
      <c r="E59" s="168"/>
      <c r="F59" s="169"/>
      <c r="G59" s="26"/>
      <c r="H59" s="26"/>
    </row>
    <row r="60" spans="1:8" ht="24" x14ac:dyDescent="0.2">
      <c r="A60" s="100" t="s">
        <v>198</v>
      </c>
      <c r="B60" s="166"/>
      <c r="C60" s="167"/>
      <c r="D60" s="168"/>
      <c r="E60" s="170">
        <v>1000</v>
      </c>
      <c r="F60" s="169"/>
      <c r="G60" s="26"/>
      <c r="H60" s="26"/>
    </row>
    <row r="61" spans="1:8" x14ac:dyDescent="0.2">
      <c r="A61" s="91" t="s">
        <v>184</v>
      </c>
      <c r="B61" s="171"/>
      <c r="C61" s="64"/>
      <c r="D61" s="95"/>
      <c r="E61" s="61"/>
      <c r="F61" s="61"/>
    </row>
    <row r="62" spans="1:8" x14ac:dyDescent="0.2">
      <c r="A62" s="159" t="s">
        <v>185</v>
      </c>
      <c r="B62" s="171"/>
      <c r="C62" s="64">
        <v>1300</v>
      </c>
      <c r="D62" s="95">
        <v>700</v>
      </c>
      <c r="E62" s="61">
        <v>778.94</v>
      </c>
      <c r="F62" s="61">
        <f t="shared" si="0"/>
        <v>59.918461538461543</v>
      </c>
    </row>
    <row r="63" spans="1:8" s="26" customFormat="1" x14ac:dyDescent="0.2">
      <c r="A63" s="91" t="s">
        <v>144</v>
      </c>
      <c r="B63" s="63"/>
      <c r="C63" s="61"/>
      <c r="D63" s="95"/>
      <c r="E63" s="61"/>
      <c r="F63" s="61"/>
    </row>
    <row r="64" spans="1:8" s="26" customFormat="1" x14ac:dyDescent="0.2">
      <c r="A64" s="159" t="s">
        <v>137</v>
      </c>
      <c r="B64" s="171"/>
      <c r="C64" s="61">
        <v>18000</v>
      </c>
      <c r="D64" s="95">
        <v>15000</v>
      </c>
      <c r="E64" s="61">
        <v>10386.120000000001</v>
      </c>
      <c r="F64" s="61">
        <f t="shared" si="0"/>
        <v>57.700666666666663</v>
      </c>
      <c r="G64" s="19"/>
      <c r="H64" s="19"/>
    </row>
    <row r="65" spans="1:8" s="26" customFormat="1" x14ac:dyDescent="0.2">
      <c r="A65" s="159" t="s">
        <v>199</v>
      </c>
      <c r="B65" s="171"/>
      <c r="C65" s="61"/>
      <c r="D65" s="95"/>
      <c r="E65" s="61">
        <v>419.47</v>
      </c>
      <c r="F65" s="61"/>
      <c r="G65" s="19"/>
      <c r="H65" s="19"/>
    </row>
    <row r="66" spans="1:8" s="26" customFormat="1" x14ac:dyDescent="0.2">
      <c r="A66" s="91" t="s">
        <v>145</v>
      </c>
      <c r="B66" s="63"/>
      <c r="C66" s="61"/>
      <c r="D66" s="95"/>
      <c r="E66" s="61"/>
      <c r="F66" s="61"/>
    </row>
    <row r="67" spans="1:8" s="26" customFormat="1" x14ac:dyDescent="0.2">
      <c r="A67" s="159" t="s">
        <v>138</v>
      </c>
      <c r="B67" s="63"/>
      <c r="C67" s="61">
        <v>700</v>
      </c>
      <c r="D67" s="95">
        <v>500</v>
      </c>
      <c r="E67" s="61">
        <v>726.42</v>
      </c>
      <c r="F67" s="61">
        <f t="shared" si="0"/>
        <v>103.77428571428571</v>
      </c>
    </row>
    <row r="68" spans="1:8" s="26" customFormat="1" x14ac:dyDescent="0.2">
      <c r="A68" s="91" t="s">
        <v>146</v>
      </c>
      <c r="B68" s="63"/>
      <c r="C68" s="61"/>
      <c r="D68" s="95"/>
      <c r="E68" s="61"/>
      <c r="F68" s="61"/>
    </row>
    <row r="69" spans="1:8" x14ac:dyDescent="0.2">
      <c r="A69" s="159" t="s">
        <v>139</v>
      </c>
      <c r="B69" s="171"/>
      <c r="C69" s="61">
        <v>35000</v>
      </c>
      <c r="D69" s="95">
        <v>33000</v>
      </c>
      <c r="E69" s="160">
        <v>31724.95</v>
      </c>
      <c r="F69" s="61">
        <f t="shared" si="0"/>
        <v>90.642714285714291</v>
      </c>
    </row>
    <row r="70" spans="1:8" s="26" customFormat="1" ht="24" x14ac:dyDescent="0.2">
      <c r="A70" s="91" t="s">
        <v>147</v>
      </c>
      <c r="B70" s="164"/>
      <c r="C70" s="61"/>
      <c r="D70" s="95"/>
      <c r="E70" s="61"/>
      <c r="F70" s="61" t="e">
        <f t="shared" si="0"/>
        <v>#DIV/0!</v>
      </c>
      <c r="G70" s="3"/>
      <c r="H70" s="3"/>
    </row>
    <row r="71" spans="1:8" s="26" customFormat="1" x14ac:dyDescent="0.2">
      <c r="A71" s="159" t="s">
        <v>140</v>
      </c>
      <c r="B71" s="50"/>
      <c r="C71" s="61">
        <v>370</v>
      </c>
      <c r="D71" s="95">
        <v>0</v>
      </c>
      <c r="E71" s="160">
        <v>399.57</v>
      </c>
      <c r="F71" s="61"/>
      <c r="G71" s="19"/>
      <c r="H71" s="19"/>
    </row>
    <row r="72" spans="1:8" s="26" customFormat="1" ht="24" x14ac:dyDescent="0.2">
      <c r="A72" s="91" t="s">
        <v>186</v>
      </c>
      <c r="B72" s="50"/>
      <c r="C72" s="61"/>
      <c r="D72" s="95"/>
      <c r="E72" s="160"/>
      <c r="F72" s="61"/>
      <c r="G72" s="19"/>
      <c r="H72" s="19"/>
    </row>
    <row r="73" spans="1:8" x14ac:dyDescent="0.2">
      <c r="A73" s="159" t="s">
        <v>187</v>
      </c>
      <c r="B73" s="164"/>
      <c r="C73" s="61"/>
      <c r="D73" s="95"/>
      <c r="E73" s="95">
        <v>36</v>
      </c>
      <c r="F73" s="61"/>
      <c r="G73" s="3"/>
      <c r="H73" s="3"/>
    </row>
    <row r="74" spans="1:8" s="3" customFormat="1" x14ac:dyDescent="0.2">
      <c r="A74" s="152" t="s">
        <v>141</v>
      </c>
      <c r="B74" s="50"/>
      <c r="C74" s="61"/>
      <c r="D74" s="95"/>
      <c r="E74" s="172"/>
      <c r="F74" s="61"/>
      <c r="G74" s="19"/>
      <c r="H74" s="19"/>
    </row>
    <row r="75" spans="1:8" ht="24" x14ac:dyDescent="0.2">
      <c r="A75" s="91" t="s">
        <v>148</v>
      </c>
      <c r="B75" s="63"/>
      <c r="C75" s="50"/>
      <c r="D75" s="95"/>
      <c r="E75" s="61"/>
      <c r="F75" s="61"/>
      <c r="G75" s="26"/>
      <c r="H75" s="26"/>
    </row>
    <row r="76" spans="1:8" s="3" customFormat="1" ht="0.75" customHeight="1" x14ac:dyDescent="0.2">
      <c r="A76" s="159" t="s">
        <v>21</v>
      </c>
      <c r="B76" s="171"/>
      <c r="C76" s="57">
        <v>15500</v>
      </c>
      <c r="D76" s="95"/>
      <c r="E76" s="61"/>
      <c r="F76" s="61">
        <f t="shared" ref="F76:F81" si="1">E76/C76*100</f>
        <v>0</v>
      </c>
      <c r="G76" s="19"/>
      <c r="H76" s="19"/>
    </row>
    <row r="77" spans="1:8" s="3" customFormat="1" ht="0.75" customHeight="1" x14ac:dyDescent="0.2">
      <c r="A77" s="159"/>
      <c r="B77" s="171"/>
      <c r="C77" s="57"/>
      <c r="D77" s="95"/>
      <c r="E77" s="61"/>
      <c r="F77" s="61"/>
      <c r="G77" s="19"/>
      <c r="H77" s="19"/>
    </row>
    <row r="78" spans="1:8" x14ac:dyDescent="0.2">
      <c r="A78" s="159" t="s">
        <v>188</v>
      </c>
      <c r="B78" s="63"/>
      <c r="C78" s="64">
        <v>15500</v>
      </c>
      <c r="D78" s="95">
        <v>21000</v>
      </c>
      <c r="E78" s="61">
        <v>29987.51</v>
      </c>
      <c r="F78" s="61">
        <f t="shared" si="1"/>
        <v>193.46780645161289</v>
      </c>
      <c r="G78" s="26"/>
      <c r="H78" s="26"/>
    </row>
    <row r="79" spans="1:8" x14ac:dyDescent="0.2">
      <c r="A79" s="159" t="s">
        <v>136</v>
      </c>
      <c r="B79" s="63"/>
      <c r="C79" s="64">
        <v>5000</v>
      </c>
      <c r="D79" s="95">
        <v>3000</v>
      </c>
      <c r="E79" s="61">
        <v>2000</v>
      </c>
      <c r="F79" s="61">
        <f>E79/C79*100</f>
        <v>40</v>
      </c>
      <c r="G79" s="26"/>
      <c r="H79" s="26"/>
    </row>
    <row r="80" spans="1:8" s="26" customFormat="1" x14ac:dyDescent="0.2">
      <c r="A80" s="159" t="s">
        <v>142</v>
      </c>
      <c r="B80" s="171"/>
      <c r="C80" s="64">
        <v>3500</v>
      </c>
      <c r="D80" s="95">
        <v>3500</v>
      </c>
      <c r="E80" s="61">
        <v>4947.9799999999996</v>
      </c>
      <c r="F80" s="61">
        <f t="shared" si="1"/>
        <v>141.37085714285712</v>
      </c>
      <c r="G80" s="19"/>
      <c r="H80" s="19"/>
    </row>
    <row r="81" spans="1:8" x14ac:dyDescent="0.2">
      <c r="A81" s="159" t="s">
        <v>143</v>
      </c>
      <c r="B81" s="63"/>
      <c r="C81" s="64">
        <v>1000</v>
      </c>
      <c r="D81" s="95">
        <v>1000</v>
      </c>
      <c r="E81" s="61">
        <v>926.67</v>
      </c>
      <c r="F81" s="61">
        <f t="shared" si="1"/>
        <v>92.667000000000002</v>
      </c>
      <c r="G81" s="26"/>
      <c r="H81" s="26"/>
    </row>
    <row r="82" spans="1:8" x14ac:dyDescent="0.2">
      <c r="A82" s="91" t="s">
        <v>192</v>
      </c>
      <c r="B82" s="50"/>
      <c r="C82" s="64">
        <f>C78+C79+C80+C81</f>
        <v>25000</v>
      </c>
      <c r="D82" s="50">
        <f>D78+D79+D80+D81</f>
        <v>28500</v>
      </c>
      <c r="E82" s="171">
        <f>E78+E79+E80+E81</f>
        <v>37862.159999999996</v>
      </c>
      <c r="F82" s="158"/>
      <c r="G82" s="3"/>
      <c r="H82" s="3"/>
    </row>
    <row r="83" spans="1:8" s="26" customFormat="1" ht="1.5" hidden="1" customHeight="1" x14ac:dyDescent="0.2">
      <c r="A83" s="91"/>
      <c r="B83" s="18"/>
      <c r="C83" s="23"/>
      <c r="D83" s="27"/>
      <c r="E83" s="24"/>
      <c r="F83" s="25"/>
      <c r="G83" s="3"/>
      <c r="H83" s="3"/>
    </row>
    <row r="84" spans="1:8" s="3" customFormat="1" ht="12.75" hidden="1" customHeight="1" x14ac:dyDescent="0.2">
      <c r="A84" s="89"/>
      <c r="B84" s="53"/>
      <c r="C84" s="24"/>
      <c r="D84" s="54"/>
      <c r="E84" s="55"/>
      <c r="F84" s="21"/>
      <c r="G84" s="19"/>
      <c r="H84" s="19"/>
    </row>
    <row r="85" spans="1:8" ht="12.75" hidden="1" customHeight="1" x14ac:dyDescent="0.2">
      <c r="A85" s="89"/>
      <c r="B85" s="50"/>
      <c r="C85" s="23"/>
      <c r="D85" s="50"/>
      <c r="E85" s="50"/>
      <c r="F85" s="51"/>
      <c r="G85" s="3"/>
      <c r="H85" s="3"/>
    </row>
    <row r="86" spans="1:8" s="3" customFormat="1" ht="12.75" hidden="1" customHeight="1" x14ac:dyDescent="0.2">
      <c r="A86" s="89"/>
      <c r="B86" s="27"/>
      <c r="C86" s="24"/>
      <c r="D86" s="47"/>
      <c r="E86" s="27"/>
      <c r="F86" s="25"/>
      <c r="G86" s="56"/>
      <c r="H86" s="56"/>
    </row>
    <row r="87" spans="1:8" ht="12.75" hidden="1" customHeight="1" x14ac:dyDescent="0.2">
      <c r="A87" s="89"/>
      <c r="B87" s="27"/>
      <c r="C87" s="55"/>
      <c r="D87" s="47"/>
      <c r="E87" s="27"/>
      <c r="F87" s="25"/>
      <c r="G87" s="52"/>
      <c r="H87" s="52"/>
    </row>
    <row r="88" spans="1:8" s="3" customFormat="1" ht="12.75" hidden="1" customHeight="1" x14ac:dyDescent="0.2">
      <c r="A88" s="90"/>
      <c r="B88" s="18"/>
      <c r="C88" s="50"/>
      <c r="D88" s="47"/>
      <c r="E88" s="27"/>
      <c r="F88" s="20"/>
      <c r="G88" s="19"/>
      <c r="H88" s="19"/>
    </row>
    <row r="89" spans="1:8" s="56" customFormat="1" ht="0.75" customHeight="1" x14ac:dyDescent="0.2">
      <c r="A89" s="88"/>
      <c r="B89" s="18"/>
      <c r="C89" s="27"/>
      <c r="D89" s="47"/>
      <c r="E89" s="48"/>
      <c r="F89" s="20"/>
      <c r="G89" s="19"/>
      <c r="H89" s="19"/>
    </row>
    <row r="90" spans="1:8" s="52" customFormat="1" ht="12.75" hidden="1" customHeight="1" x14ac:dyDescent="0.2">
      <c r="A90" s="87"/>
      <c r="B90" s="18"/>
      <c r="C90" s="27"/>
      <c r="D90" s="47"/>
      <c r="E90" s="48"/>
      <c r="F90" s="20"/>
      <c r="G90" s="3"/>
      <c r="H90" s="3"/>
    </row>
    <row r="91" spans="1:8" ht="12.75" hidden="1" customHeight="1" x14ac:dyDescent="0.2">
      <c r="A91" s="87" t="s">
        <v>179</v>
      </c>
      <c r="B91" s="50"/>
      <c r="C91" s="17">
        <f>C76+C78+C80+C81</f>
        <v>35500</v>
      </c>
      <c r="D91" s="50"/>
      <c r="E91" s="50"/>
      <c r="F91" s="57"/>
      <c r="G91" s="3"/>
      <c r="H91" s="3"/>
    </row>
    <row r="92" spans="1:8" ht="12.75" hidden="1" customHeight="1" x14ac:dyDescent="0.2">
      <c r="C92" s="97"/>
      <c r="G92" s="3"/>
      <c r="H92" s="3"/>
    </row>
    <row r="93" spans="1:8" s="3" customFormat="1" ht="12.75" hidden="1" customHeight="1" x14ac:dyDescent="0.2">
      <c r="A93" s="19"/>
      <c r="B93" s="19"/>
      <c r="C93" s="60"/>
      <c r="D93" s="46"/>
      <c r="E93" s="49"/>
      <c r="F93" s="43"/>
      <c r="G93" s="19"/>
      <c r="H93" s="19"/>
    </row>
    <row r="94" spans="1:8" s="3" customFormat="1" ht="24" hidden="1" customHeight="1" x14ac:dyDescent="0.2">
      <c r="A94" s="43"/>
      <c r="B94" s="43"/>
      <c r="C94" s="98"/>
      <c r="D94" s="43"/>
      <c r="E94" s="43"/>
      <c r="F94" s="43"/>
      <c r="G94" s="19"/>
      <c r="H94" s="19"/>
    </row>
    <row r="95" spans="1:8" ht="12" x14ac:dyDescent="0.2">
      <c r="A95" s="43"/>
      <c r="B95" s="43"/>
      <c r="C95" s="98"/>
      <c r="D95" s="43"/>
      <c r="E95" s="43"/>
    </row>
    <row r="96" spans="1:8" ht="12" x14ac:dyDescent="0.2">
      <c r="A96" s="43"/>
      <c r="B96" s="43"/>
      <c r="C96" s="98"/>
      <c r="D96" s="43"/>
      <c r="E96" s="43"/>
      <c r="F96" s="3"/>
    </row>
    <row r="97" spans="1:6" s="3" customFormat="1" ht="12" x14ac:dyDescent="0.2">
      <c r="A97" s="43"/>
      <c r="B97" s="43"/>
      <c r="C97" s="98"/>
      <c r="D97" s="43"/>
      <c r="E97" s="43"/>
      <c r="F97" s="43"/>
    </row>
    <row r="98" spans="1:6" s="3" customFormat="1" x14ac:dyDescent="0.2">
      <c r="A98" s="19"/>
      <c r="B98" s="19"/>
      <c r="C98" s="60"/>
      <c r="D98" s="46"/>
      <c r="E98" s="49"/>
      <c r="F98" s="43"/>
    </row>
    <row r="99" spans="1:6" x14ac:dyDescent="0.2">
      <c r="C99" s="97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L11" sqref="L11"/>
    </sheetView>
  </sheetViews>
  <sheetFormatPr defaultRowHeight="15" x14ac:dyDescent="0.25"/>
  <cols>
    <col min="1" max="9" width="10" customWidth="1"/>
    <col min="10" max="11" width="11" customWidth="1"/>
    <col min="12" max="12" width="13.7109375" bestFit="1" customWidth="1"/>
    <col min="13" max="13" width="11" customWidth="1"/>
  </cols>
  <sheetData>
    <row r="1" spans="1:14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s="102" customFormat="1" x14ac:dyDescent="0.25">
      <c r="E2" s="151" t="s">
        <v>202</v>
      </c>
      <c r="F2" s="151"/>
      <c r="G2" s="151"/>
      <c r="H2" s="151"/>
    </row>
    <row r="3" spans="1:14" s="102" customFormat="1" x14ac:dyDescent="0.25"/>
    <row r="4" spans="1:14" s="102" customFormat="1" x14ac:dyDescent="0.25"/>
    <row r="5" spans="1:14" s="102" customFormat="1" ht="60" x14ac:dyDescent="0.25">
      <c r="B5" s="144" t="s">
        <v>203</v>
      </c>
      <c r="C5" s="144" t="s">
        <v>204</v>
      </c>
      <c r="D5" s="144" t="s">
        <v>214</v>
      </c>
      <c r="E5" s="144" t="s">
        <v>168</v>
      </c>
      <c r="F5" s="144" t="s">
        <v>215</v>
      </c>
      <c r="G5" s="144" t="s">
        <v>216</v>
      </c>
      <c r="H5" s="144" t="s">
        <v>205</v>
      </c>
      <c r="I5" s="144" t="s">
        <v>206</v>
      </c>
    </row>
    <row r="6" spans="1:14" x14ac:dyDescent="0.25">
      <c r="A6" s="102"/>
      <c r="B6" s="185">
        <v>1</v>
      </c>
      <c r="C6" s="185"/>
      <c r="D6" s="145">
        <v>2</v>
      </c>
      <c r="E6" s="145">
        <v>3</v>
      </c>
      <c r="F6" s="145">
        <v>4</v>
      </c>
      <c r="G6" s="145">
        <v>5</v>
      </c>
      <c r="H6" s="146" t="s">
        <v>207</v>
      </c>
      <c r="I6" s="146" t="s">
        <v>208</v>
      </c>
      <c r="J6" s="102"/>
      <c r="K6" s="102"/>
      <c r="L6" s="102"/>
      <c r="M6" s="102"/>
      <c r="N6" s="102"/>
    </row>
    <row r="7" spans="1:14" ht="24" x14ac:dyDescent="0.25">
      <c r="A7" s="102"/>
      <c r="B7" s="131"/>
      <c r="C7" s="147" t="s">
        <v>209</v>
      </c>
      <c r="D7" s="132"/>
      <c r="E7" s="132"/>
      <c r="F7" s="132"/>
      <c r="G7" s="132"/>
      <c r="H7" s="132"/>
      <c r="I7" s="133"/>
      <c r="J7" s="102"/>
      <c r="K7" s="102"/>
      <c r="L7" s="102"/>
      <c r="M7" s="102"/>
      <c r="N7" s="102"/>
    </row>
    <row r="8" spans="1:14" ht="24" x14ac:dyDescent="0.25">
      <c r="A8" s="102"/>
      <c r="B8" s="134">
        <v>9</v>
      </c>
      <c r="C8" s="135" t="s">
        <v>210</v>
      </c>
      <c r="D8" s="136">
        <v>1834526.26</v>
      </c>
      <c r="E8" s="136">
        <f>E10+E9</f>
        <v>1624326.98</v>
      </c>
      <c r="F8" s="136">
        <v>2017701.35</v>
      </c>
      <c r="G8" s="137">
        <v>2017701.35</v>
      </c>
      <c r="H8" s="140">
        <f>G8/D8*100</f>
        <v>109.98487151663885</v>
      </c>
      <c r="I8" s="141">
        <f>G8/F8*100</f>
        <v>100</v>
      </c>
      <c r="J8" s="102"/>
      <c r="K8" s="102"/>
      <c r="L8" s="102"/>
      <c r="M8" s="102"/>
      <c r="N8" s="102"/>
    </row>
    <row r="9" spans="1:14" ht="48" x14ac:dyDescent="0.25">
      <c r="A9" s="102"/>
      <c r="B9" s="138">
        <v>91</v>
      </c>
      <c r="C9" s="139" t="s">
        <v>211</v>
      </c>
      <c r="D9" s="142">
        <v>1797643.83</v>
      </c>
      <c r="E9" s="142">
        <v>1589326.98</v>
      </c>
      <c r="F9" s="142">
        <v>1985976.4</v>
      </c>
      <c r="G9" s="143">
        <v>1985976.4</v>
      </c>
      <c r="H9" s="141">
        <f>G9/D9*100</f>
        <v>110.47663429523745</v>
      </c>
      <c r="I9" s="141">
        <f>G9/F9*100</f>
        <v>100</v>
      </c>
      <c r="J9" s="102"/>
      <c r="K9" s="102"/>
      <c r="L9" s="102"/>
      <c r="M9" s="102"/>
      <c r="N9" s="102"/>
    </row>
    <row r="10" spans="1:14" ht="48" x14ac:dyDescent="0.25">
      <c r="A10" s="102"/>
      <c r="B10" s="138">
        <v>96</v>
      </c>
      <c r="C10" s="139" t="s">
        <v>212</v>
      </c>
      <c r="D10" s="148">
        <v>36882.43</v>
      </c>
      <c r="E10" s="149">
        <v>35000</v>
      </c>
      <c r="F10" s="149">
        <v>31724.95</v>
      </c>
      <c r="G10" s="150">
        <v>31724.95</v>
      </c>
      <c r="H10" s="141">
        <f>G10/D10*100</f>
        <v>86.016431129944522</v>
      </c>
      <c r="I10" s="141">
        <f>G10/F10*100</f>
        <v>100</v>
      </c>
      <c r="J10" s="102"/>
      <c r="K10" s="102"/>
      <c r="L10" s="102"/>
      <c r="M10" s="102"/>
      <c r="N10" s="102"/>
    </row>
    <row r="11" spans="1:14" x14ac:dyDescent="0.25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</row>
    <row r="12" spans="1:14" x14ac:dyDescent="0.25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</row>
  </sheetData>
  <mergeCells count="1">
    <mergeCell ref="B6:C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Opći dio</vt:lpstr>
      <vt:lpstr>Prihodi i rashodi -ekon. klf.</vt:lpstr>
      <vt:lpstr>Prihodi i rashodi -izvori</vt:lpstr>
      <vt:lpstr>Prih i rash.-progr.,funk izvori</vt:lpstr>
      <vt:lpstr>funkcijska klasifikacija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SKOLA</cp:lastModifiedBy>
  <cp:lastPrinted>2025-03-28T08:49:42Z</cp:lastPrinted>
  <dcterms:created xsi:type="dcterms:W3CDTF">2022-02-23T11:39:51Z</dcterms:created>
  <dcterms:modified xsi:type="dcterms:W3CDTF">2026-02-25T08:54:31Z</dcterms:modified>
</cp:coreProperties>
</file>